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omenico.cerasoli\Desktop\2014-2020\STRATEGIA\FSE-2024\Valutazione_rischio\"/>
    </mc:Choice>
  </mc:AlternateContent>
  <bookViews>
    <workbookView xWindow="0" yWindow="0" windowWidth="28800" windowHeight="12300"/>
  </bookViews>
  <sheets>
    <sheet name="Tabella di Rischi_AdG-AdC" sheetId="1" r:id="rId1"/>
    <sheet name="Tabella di Rischi_RdA" sheetId="5" r:id="rId2"/>
    <sheet name="Foglio2" sheetId="6" r:id="rId3"/>
    <sheet name="Pesi" sheetId="4" state="hidden" r:id="rId4"/>
    <sheet name="Foglio1" sheetId="2" state="hidden" r:id="rId5"/>
  </sheets>
  <externalReferences>
    <externalReference r:id="rId6"/>
  </externalReferences>
  <definedNames>
    <definedName name="_xlnm._FilterDatabase" localSheetId="0" hidden="1">'Tabella di Rischi_AdG-AdC'!$B$1:$Y$9</definedName>
    <definedName name="_xlnm._FilterDatabase" localSheetId="1" hidden="1">'Tabella di Rischi_RdA'!$B$1:$T$7</definedName>
    <definedName name="_xlnm.Print_Area" localSheetId="0">'Tabella di Rischi_AdG-AdC'!$A$1:$Y$22</definedName>
    <definedName name="_xlnm.Print_Area" localSheetId="1">'Tabella di Rischi_RdA'!$A$1:$T$41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Q13" i="5"/>
  <c r="P13" i="5"/>
  <c r="O13" i="5"/>
  <c r="N13" i="5"/>
  <c r="M13" i="5"/>
  <c r="L13" i="5"/>
  <c r="K13" i="5"/>
  <c r="J13" i="5"/>
  <c r="I45" i="5"/>
  <c r="H13" i="5"/>
  <c r="G13" i="5"/>
  <c r="F13" i="5"/>
  <c r="E13" i="5"/>
  <c r="D13" i="5"/>
  <c r="C13" i="5"/>
  <c r="C12" i="5"/>
  <c r="I47" i="6"/>
  <c r="I38" i="6"/>
  <c r="J37" i="6"/>
  <c r="I37" i="6"/>
  <c r="I16" i="6"/>
  <c r="H16" i="6"/>
  <c r="S13" i="5" l="1"/>
  <c r="I13" i="5"/>
  <c r="T13" i="5"/>
  <c r="J12" i="5"/>
  <c r="J11" i="5"/>
  <c r="D8" i="5" l="1"/>
  <c r="J10" i="5" l="1"/>
  <c r="J9" i="5"/>
  <c r="D9" i="1" l="1"/>
  <c r="J8" i="1" l="1"/>
  <c r="H8" i="5" l="1"/>
  <c r="R8" i="1" l="1"/>
  <c r="P8" i="1"/>
  <c r="O8" i="1"/>
  <c r="N8" i="1"/>
  <c r="M8" i="1"/>
  <c r="L8" i="1"/>
  <c r="K8" i="1"/>
  <c r="U9" i="1"/>
  <c r="T9" i="1"/>
  <c r="S9" i="1"/>
  <c r="G8" i="1" l="1"/>
  <c r="F8" i="1"/>
  <c r="E9" i="1"/>
  <c r="C8" i="1"/>
  <c r="I20" i="5" l="1"/>
  <c r="F11" i="5"/>
  <c r="F10" i="5"/>
  <c r="F9" i="5"/>
  <c r="F8" i="5"/>
  <c r="E11" i="5"/>
  <c r="E10" i="5"/>
  <c r="E9" i="5"/>
  <c r="E8" i="5"/>
  <c r="D11" i="5"/>
  <c r="D10" i="5"/>
  <c r="D9" i="5"/>
  <c r="C11" i="5"/>
  <c r="C10" i="5"/>
  <c r="C9" i="5"/>
  <c r="C8" i="5"/>
  <c r="I19" i="2" l="1"/>
  <c r="I17" i="2"/>
  <c r="I16" i="2"/>
  <c r="L12" i="5" l="1"/>
  <c r="M12" i="5"/>
  <c r="N12" i="5"/>
  <c r="O12" i="5"/>
  <c r="P12" i="5"/>
  <c r="Q12" i="5"/>
  <c r="L11" i="5"/>
  <c r="M11" i="5"/>
  <c r="N11" i="5"/>
  <c r="O11" i="5"/>
  <c r="P11" i="5"/>
  <c r="Q11" i="5"/>
  <c r="L10" i="5"/>
  <c r="M10" i="5"/>
  <c r="N10" i="5"/>
  <c r="O10" i="5"/>
  <c r="P10" i="5"/>
  <c r="Q10" i="5"/>
  <c r="L9" i="5"/>
  <c r="M9" i="5"/>
  <c r="N9" i="5"/>
  <c r="O9" i="5"/>
  <c r="P9" i="5"/>
  <c r="Q9" i="5"/>
  <c r="K12" i="5"/>
  <c r="K11" i="5"/>
  <c r="K10" i="5"/>
  <c r="K9" i="5"/>
  <c r="S9" i="5" l="1"/>
  <c r="S12" i="5"/>
  <c r="S11" i="5"/>
  <c r="S10" i="5"/>
  <c r="D12" i="5"/>
  <c r="E12" i="5"/>
  <c r="F12" i="5"/>
  <c r="G12" i="5"/>
  <c r="H12" i="5"/>
  <c r="G11" i="5"/>
  <c r="H11" i="5"/>
  <c r="G10" i="5"/>
  <c r="H10" i="5"/>
  <c r="G9" i="5"/>
  <c r="H9" i="5"/>
  <c r="G8" i="5"/>
  <c r="I12" i="5" l="1"/>
  <c r="I10" i="5"/>
  <c r="T10" i="5" s="1"/>
  <c r="I8" i="5"/>
  <c r="I11" i="5"/>
  <c r="T11" i="5" s="1"/>
  <c r="I9" i="5"/>
  <c r="T9" i="5" s="1"/>
  <c r="I40" i="5"/>
  <c r="I35" i="5"/>
  <c r="I30" i="5"/>
  <c r="I25" i="5"/>
  <c r="C37" i="4" l="1"/>
  <c r="D37" i="4" l="1"/>
  <c r="T12" i="5"/>
  <c r="K8" i="5"/>
  <c r="L8" i="5"/>
  <c r="M8" i="5"/>
  <c r="N8" i="5"/>
  <c r="O8" i="5"/>
  <c r="P8" i="5"/>
  <c r="Q8" i="5"/>
  <c r="J8" i="5"/>
  <c r="S8" i="5" l="1"/>
  <c r="T8" i="5" s="1"/>
  <c r="C47" i="4" l="1"/>
  <c r="C38" i="4"/>
  <c r="C16" i="4"/>
  <c r="B16" i="4"/>
  <c r="J9" i="1" l="1"/>
  <c r="G22" i="1"/>
  <c r="G9" i="1" s="1"/>
  <c r="I21" i="1"/>
  <c r="H17" i="1"/>
  <c r="H8" i="1" s="1"/>
  <c r="E17" i="1"/>
  <c r="E8" i="1" s="1"/>
  <c r="D17" i="1"/>
  <c r="D8" i="1" s="1"/>
  <c r="I16" i="1"/>
  <c r="W9" i="1"/>
  <c r="V9" i="1"/>
  <c r="H9" i="1"/>
  <c r="C9" i="1"/>
  <c r="Q8" i="1"/>
  <c r="I9" i="1" l="1"/>
  <c r="I8" i="1"/>
  <c r="X9" i="1"/>
  <c r="X8" i="1"/>
  <c r="Y8" i="1" l="1"/>
  <c r="Y9" i="1"/>
</calcChain>
</file>

<file path=xl/sharedStrings.xml><?xml version="1.0" encoding="utf-8"?>
<sst xmlns="http://schemas.openxmlformats.org/spreadsheetml/2006/main" count="550" uniqueCount="101">
  <si>
    <t>Fattori di rischio intrinseci</t>
  </si>
  <si>
    <t>Organismo</t>
  </si>
  <si>
    <t>Punteggio per il rischio intrinseco (massimo 100%)</t>
  </si>
  <si>
    <t>Punteggio totale per il rischio di controllo (massimo 100%)</t>
  </si>
  <si>
    <t>Punteggio di rischio totale (rischio intrinseco e rischio di controllo)</t>
  </si>
  <si>
    <t>Qualità dei controlli interni (requisiti chiave delle linee guida sulla valutazione dei Sigeco negli Stati Membri)</t>
  </si>
  <si>
    <t>Fattori di rischio di rischio di controllo</t>
  </si>
  <si>
    <t>Grado di cambiamento dal 2007- 2013</t>
  </si>
  <si>
    <t>AdG</t>
  </si>
  <si>
    <t>Adeguata separazione delle funzioni e sistemi adeguati di predisposizione delle relazioni e di sorveglianza nei casi in cui l'autorità responsabile affidi l'esecuzione dei compiti a un altro organismo (RC1)</t>
  </si>
  <si>
    <t>Selezione appropriata delle operazioni
(RC2)</t>
  </si>
  <si>
    <t>Informazioni adeguate ai beneficiari
(RC3)</t>
  </si>
  <si>
    <t>Verifiche di gestione adeguate
(RC4)</t>
  </si>
  <si>
    <t>Esistenza di un sistema efficace idoneo ad assicurare che tutti i documenti relativi alle spese e agli audit siano conservati per garantire un'adeguata pista di controllo
(RC5)</t>
  </si>
  <si>
    <t>Sistema affidabile di raccolta, registrazione e conservazione dei dati a fini di monitoraggio, valutazione, gestione finanziaria, verifica e audit, collegato anche ai sistemi per lo scambio elettronico di dati con i beneficiari
(RC6)</t>
  </si>
  <si>
    <t>Efficace attuazione di misure antifrode proporzionate
(RC7)</t>
  </si>
  <si>
    <t>Procedure appropriate per preparare la dichiarazione di gestione e il riepilogo annuale delle relazioni finali di audit e dei controlli effettuati
(RC8)</t>
  </si>
  <si>
    <t>Adeguata separazione delle funzioni e sistemi adeguati di monitoraggio nei casi in cui l'autorità responsabile affidi
l'esecuzione dei compiti a un altro organismo
(RC9)</t>
  </si>
  <si>
    <t>Procedure appropriate per la compilazione e la presentazione delle domande di pagamento
(RC10)</t>
  </si>
  <si>
    <t>Tenuta di una contabilità informatizzata adeguata delle spese dichiarate e del corrispondente contributo pubblico
(RC11)</t>
  </si>
  <si>
    <t>Contabilità appropriata e completa degli importi recuperabili, recuperati e ritirati
(RC12)</t>
  </si>
  <si>
    <t>Procedure appropriate per la compilazione e la certificazione della completezza, accuratezza e veridicità dei conti annuali
(RC13)</t>
  </si>
  <si>
    <t>AdC</t>
  </si>
  <si>
    <t>Importo di bilancio
(1)</t>
  </si>
  <si>
    <t>Complessità della struttura organizzativa
(2)</t>
  </si>
  <si>
    <t>Complessità delle regole e delle procedure
(3)</t>
  </si>
  <si>
    <t>Ampia gamma di operazioni complesse
(4)</t>
  </si>
  <si>
    <t>Beneficiari a rischio
(5)</t>
  </si>
  <si>
    <t>Personale insufficiente e/o mancanza di competenze in settori chiave 
(6)</t>
  </si>
  <si>
    <t>Elementi di analisi</t>
  </si>
  <si>
    <t>1) Operazioni a titolarità
2) Operazioni a regia</t>
  </si>
  <si>
    <t>1) Appalti
2) Concessione aiuti
3) Strumenti finanziari</t>
  </si>
  <si>
    <t>1) Enti pubblici
2) Soggetti privati (esistenti o di nuova costituzione)</t>
  </si>
  <si>
    <t>1) Autorità di gestione unica;
2) Numero di attori coinvolti (ad es. numero di uffici coinvolti nelle attività di controllo di primo livello);
3) Funzioni delegate ad OI;</t>
  </si>
  <si>
    <t>1) Completezza dell'Organigramma;
2) Esperienza del personale;
3) Grado di turnover</t>
  </si>
  <si>
    <t>Probabilità</t>
  </si>
  <si>
    <t>Valutazione di Impatto</t>
  </si>
  <si>
    <t>1) SIGECO (Organigramma e Procedure)</t>
  </si>
  <si>
    <r>
      <t>1) rischi di controllo scaturenti dalle risultanze dei controlli di primo livello</t>
    </r>
    <r>
      <rPr>
        <b/>
        <sz val="11"/>
        <color theme="1"/>
        <rFont val="Calibri"/>
        <family val="2"/>
        <scheme val="minor"/>
      </rPr>
      <t xml:space="preserve">
2) dimensionamento della struttura preposta al controllo</t>
    </r>
  </si>
  <si>
    <t>Valore di rischio</t>
  </si>
  <si>
    <t>Peso</t>
  </si>
  <si>
    <t>Medio</t>
  </si>
  <si>
    <t>Medio Alto</t>
  </si>
  <si>
    <t>Medio Basso</t>
  </si>
  <si>
    <t>Basso</t>
  </si>
  <si>
    <t>Dotazione finanziaria PO</t>
  </si>
  <si>
    <t xml:space="preserve">Quantificazione del livello di rischio intrinseco </t>
  </si>
  <si>
    <t xml:space="preserve">Livello di rischio </t>
  </si>
  <si>
    <t>Quantificazione del rischio</t>
  </si>
  <si>
    <t>A - Alto</t>
  </si>
  <si>
    <t>MA – Medio-Alto</t>
  </si>
  <si>
    <t>M – Medio</t>
  </si>
  <si>
    <t>MB – Medio-basso</t>
  </si>
  <si>
    <t>B - Basso</t>
  </si>
  <si>
    <t>Quantificazione del livello di rischio di controllo</t>
  </si>
  <si>
    <t>CRITERI</t>
  </si>
  <si>
    <t>PES0</t>
  </si>
  <si>
    <t>2-RC1</t>
  </si>
  <si>
    <t>2-RC2</t>
  </si>
  <si>
    <t>2-RC3</t>
  </si>
  <si>
    <t>2-RC4</t>
  </si>
  <si>
    <t>2-RC5</t>
  </si>
  <si>
    <t>2-RC6</t>
  </si>
  <si>
    <t>2-RC7</t>
  </si>
  <si>
    <t>2-RC8</t>
  </si>
  <si>
    <t>CRITERI AdC</t>
  </si>
  <si>
    <t>2-RC9</t>
  </si>
  <si>
    <t>2-RC10</t>
  </si>
  <si>
    <t>2-RC11</t>
  </si>
  <si>
    <t>2-RC12</t>
  </si>
  <si>
    <t>2-RC13</t>
  </si>
  <si>
    <t>AdG FSE</t>
  </si>
  <si>
    <t>AdC FSE</t>
  </si>
  <si>
    <t>PES0 AdG/AdC</t>
  </si>
  <si>
    <t>PES0 Servizi/RdA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</si>
  <si>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libri"/>
        <family val="2"/>
        <scheme val="minor"/>
      </rPr>
      <t>Importo di bilancio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</si>
  <si>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libri"/>
        <family val="2"/>
        <scheme val="minor"/>
      </rPr>
      <t>Complessità della struttura organizzativa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</si>
  <si>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libri"/>
        <family val="2"/>
        <scheme val="minor"/>
      </rPr>
      <t>Complessità delle norme e delle procedure</t>
    </r>
  </si>
  <si>
    <r>
      <t>4.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libri"/>
        <family val="2"/>
        <scheme val="minor"/>
      </rPr>
      <t>Ampia varietà di operazioni complesse</t>
    </r>
  </si>
  <si>
    <r>
      <t>5.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libri"/>
        <family val="2"/>
        <scheme val="minor"/>
      </rPr>
      <t>Beneficiari a rischio</t>
    </r>
  </si>
  <si>
    <r>
      <t>6.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libri"/>
        <family val="2"/>
        <scheme val="minor"/>
      </rPr>
      <t>Personale insufficiente e/o mancanza di competenze in settori chiave</t>
    </r>
  </si>
  <si>
    <t>CRITERI AdG, Servizi/RdA e OOII</t>
  </si>
  <si>
    <t>PES0 AdG</t>
  </si>
  <si>
    <t>Alto</t>
  </si>
  <si>
    <t>DPA011 - Autorità di Gestione Unica FESR-FSE</t>
  </si>
  <si>
    <t>DPG020 - Servizio Occupabilità</t>
  </si>
  <si>
    <t>DPG021 - Servizio Istruzione-Formazione-Università</t>
  </si>
  <si>
    <t>DPG022 - Servizio Programmazione Sociale</t>
  </si>
  <si>
    <t>DPG024 - Monitoraggio e Controllo</t>
  </si>
  <si>
    <t xml:space="preserve">DPA011 </t>
  </si>
  <si>
    <t>DPG020</t>
  </si>
  <si>
    <t>DPG021</t>
  </si>
  <si>
    <t>DPG022</t>
  </si>
  <si>
    <t>DPG024</t>
  </si>
  <si>
    <t>1) rischi di controllo scaturenti dalle risultanze dei controlli di primo livello
2) dimensionamento della struttura preposta al controllo</t>
  </si>
  <si>
    <t xml:space="preserve"> Basso</t>
  </si>
  <si>
    <t xml:space="preserve">Medio </t>
  </si>
  <si>
    <t>Fattori di rischio di controllo</t>
  </si>
  <si>
    <t>Aggiornato 2024</t>
  </si>
  <si>
    <t>DPG025 - Formazione e apprendimento permanente</t>
  </si>
  <si>
    <t>DPG025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</si>
</sst>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7"/>
      <color theme="1"/>
      <name val="Times New Roman"/>
      <family val="1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1F386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2F5496"/>
        <bgColor indexed="64"/>
      </patternFill>
    </fill>
    <fill>
      <patternFill patternType="solid">
        <fgColor rgb="FF9CC2E5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FFFFFF"/>
      </left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33">
    <xf numFmtId="0" fontId="0" fillId="0" borderId="0" xfId="0"/>
    <xf numFmtId="0" fontId="0" fillId="0" borderId="0" xfId="0" applyFill="1"/>
    <xf numFmtId="0" fontId="0" fillId="0" borderId="0" xfId="0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/>
    </xf>
    <xf numFmtId="9" fontId="0" fillId="0" borderId="0" xfId="0" applyNumberFormat="1" applyFill="1" applyBorder="1"/>
    <xf numFmtId="9" fontId="1" fillId="0" borderId="0" xfId="0" applyNumberFormat="1" applyFont="1" applyFill="1" applyBorder="1"/>
    <xf numFmtId="0" fontId="0" fillId="0" borderId="0" xfId="0" applyFill="1" applyBorder="1"/>
    <xf numFmtId="0" fontId="2" fillId="5" borderId="1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9" fontId="0" fillId="3" borderId="1" xfId="0" applyNumberFormat="1" applyFont="1" applyFill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20" fontId="1" fillId="0" borderId="0" xfId="0" applyNumberFormat="1" applyFont="1" applyAlignment="1">
      <alignment vertical="center" wrapText="1"/>
    </xf>
    <xf numFmtId="0" fontId="5" fillId="9" borderId="17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wrapText="1"/>
    </xf>
    <xf numFmtId="0" fontId="5" fillId="10" borderId="17" xfId="0" applyFont="1" applyFill="1" applyBorder="1" applyAlignment="1">
      <alignment horizontal="justify" wrapText="1"/>
    </xf>
    <xf numFmtId="0" fontId="2" fillId="11" borderId="18" xfId="0" applyFont="1" applyFill="1" applyBorder="1" applyAlignment="1">
      <alignment horizontal="center" vertical="top" wrapText="1"/>
    </xf>
    <xf numFmtId="0" fontId="5" fillId="8" borderId="17" xfId="0" applyFont="1" applyFill="1" applyBorder="1" applyAlignment="1">
      <alignment horizontal="justify" wrapText="1"/>
    </xf>
    <xf numFmtId="0" fontId="5" fillId="12" borderId="17" xfId="0" applyFont="1" applyFill="1" applyBorder="1" applyAlignment="1">
      <alignment horizontal="justify" wrapText="1"/>
    </xf>
    <xf numFmtId="0" fontId="5" fillId="13" borderId="17" xfId="0" applyFont="1" applyFill="1" applyBorder="1" applyAlignment="1">
      <alignment horizontal="justify" wrapText="1"/>
    </xf>
    <xf numFmtId="0" fontId="5" fillId="14" borderId="17" xfId="0" applyFont="1" applyFill="1" applyBorder="1" applyAlignment="1">
      <alignment horizontal="justify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0" fontId="3" fillId="6" borderId="1" xfId="1" applyNumberFormat="1" applyFont="1" applyFill="1" applyBorder="1" applyAlignment="1">
      <alignment horizontal="center"/>
    </xf>
    <xf numFmtId="10" fontId="1" fillId="0" borderId="1" xfId="0" applyNumberFormat="1" applyFont="1" applyFill="1" applyBorder="1"/>
    <xf numFmtId="10" fontId="1" fillId="0" borderId="1" xfId="0" applyNumberFormat="1" applyFont="1" applyBorder="1"/>
    <xf numFmtId="0" fontId="1" fillId="6" borderId="0" xfId="0" applyFont="1" applyFill="1"/>
    <xf numFmtId="0" fontId="0" fillId="6" borderId="0" xfId="0" applyFill="1"/>
    <xf numFmtId="10" fontId="1" fillId="6" borderId="1" xfId="0" applyNumberFormat="1" applyFont="1" applyFill="1" applyBorder="1"/>
    <xf numFmtId="0" fontId="1" fillId="15" borderId="1" xfId="0" applyFont="1" applyFill="1" applyBorder="1"/>
    <xf numFmtId="0" fontId="0" fillId="15" borderId="1" xfId="0" applyFill="1" applyBorder="1" applyAlignment="1">
      <alignment horizontal="center"/>
    </xf>
    <xf numFmtId="0" fontId="0" fillId="16" borderId="1" xfId="0" applyFill="1" applyBorder="1" applyAlignment="1">
      <alignment horizontal="center"/>
    </xf>
    <xf numFmtId="0" fontId="0" fillId="15" borderId="1" xfId="0" applyFill="1" applyBorder="1"/>
    <xf numFmtId="0" fontId="1" fillId="15" borderId="1" xfId="0" applyFont="1" applyFill="1" applyBorder="1" applyAlignment="1">
      <alignment horizontal="center"/>
    </xf>
    <xf numFmtId="9" fontId="1" fillId="15" borderId="1" xfId="1" applyFont="1" applyFill="1" applyBorder="1" applyAlignment="1">
      <alignment horizontal="center"/>
    </xf>
    <xf numFmtId="43" fontId="1" fillId="16" borderId="1" xfId="2" applyFont="1" applyFill="1" applyBorder="1" applyAlignment="1">
      <alignment horizontal="center"/>
    </xf>
    <xf numFmtId="0" fontId="1" fillId="16" borderId="1" xfId="0" applyFont="1" applyFill="1" applyBorder="1" applyAlignment="1">
      <alignment horizontal="center"/>
    </xf>
    <xf numFmtId="2" fontId="1" fillId="15" borderId="1" xfId="0" applyNumberFormat="1" applyFont="1" applyFill="1" applyBorder="1" applyAlignment="1">
      <alignment horizontal="center"/>
    </xf>
    <xf numFmtId="43" fontId="0" fillId="16" borderId="1" xfId="2" applyFont="1" applyFill="1" applyBorder="1" applyAlignment="1">
      <alignment horizontal="center"/>
    </xf>
    <xf numFmtId="9" fontId="0" fillId="16" borderId="1" xfId="1" applyFont="1" applyFill="1" applyBorder="1" applyAlignment="1">
      <alignment horizontal="center"/>
    </xf>
    <xf numFmtId="0" fontId="1" fillId="7" borderId="1" xfId="0" applyFont="1" applyFill="1" applyBorder="1"/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1" fillId="7" borderId="1" xfId="0" applyFont="1" applyFill="1" applyBorder="1" applyAlignment="1">
      <alignment horizontal="center"/>
    </xf>
    <xf numFmtId="9" fontId="1" fillId="16" borderId="1" xfId="1" applyFont="1" applyFill="1" applyBorder="1" applyAlignment="1">
      <alignment horizontal="center"/>
    </xf>
    <xf numFmtId="164" fontId="0" fillId="7" borderId="1" xfId="2" applyNumberFormat="1" applyFont="1" applyFill="1" applyBorder="1" applyAlignment="1">
      <alignment horizontal="center" vertical="center"/>
    </xf>
    <xf numFmtId="164" fontId="0" fillId="7" borderId="1" xfId="0" applyNumberFormat="1" applyFill="1" applyBorder="1" applyAlignment="1">
      <alignment horizontal="center" vertical="center"/>
    </xf>
    <xf numFmtId="0" fontId="0" fillId="16" borderId="1" xfId="1" applyNumberFormat="1" applyFont="1" applyFill="1" applyBorder="1" applyAlignment="1">
      <alignment horizontal="center"/>
    </xf>
    <xf numFmtId="0" fontId="1" fillId="17" borderId="20" xfId="0" applyFont="1" applyFill="1" applyBorder="1" applyAlignment="1">
      <alignment horizontal="center" vertical="center" wrapText="1"/>
    </xf>
    <xf numFmtId="0" fontId="1" fillId="17" borderId="21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top" wrapText="1"/>
    </xf>
    <xf numFmtId="0" fontId="0" fillId="0" borderId="24" xfId="0" applyBorder="1"/>
    <xf numFmtId="0" fontId="0" fillId="0" borderId="25" xfId="0" applyBorder="1"/>
    <xf numFmtId="0" fontId="2" fillId="0" borderId="26" xfId="0" applyFont="1" applyBorder="1" applyAlignment="1">
      <alignment horizontal="left" vertical="top" wrapText="1"/>
    </xf>
    <xf numFmtId="0" fontId="0" fillId="0" borderId="27" xfId="0" applyBorder="1"/>
    <xf numFmtId="0" fontId="0" fillId="0" borderId="28" xfId="0" applyBorder="1"/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1" fillId="17" borderId="21" xfId="0" applyFont="1" applyFill="1" applyBorder="1" applyAlignment="1">
      <alignment horizontal="center" vertical="center" wrapText="1"/>
    </xf>
    <xf numFmtId="0" fontId="1" fillId="17" borderId="22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0" borderId="29" xfId="0" applyBorder="1"/>
    <xf numFmtId="0" fontId="1" fillId="0" borderId="24" xfId="0" applyFont="1" applyBorder="1" applyAlignment="1">
      <alignment horizontal="center"/>
    </xf>
    <xf numFmtId="0" fontId="0" fillId="7" borderId="27" xfId="0" applyFill="1" applyBorder="1"/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/>
    </xf>
    <xf numFmtId="0" fontId="9" fillId="0" borderId="1" xfId="0" applyFont="1" applyBorder="1"/>
    <xf numFmtId="9" fontId="8" fillId="0" borderId="0" xfId="1" applyFont="1" applyFill="1" applyBorder="1" applyAlignment="1">
      <alignment horizontal="center"/>
    </xf>
    <xf numFmtId="9" fontId="8" fillId="0" borderId="0" xfId="0" applyNumberFormat="1" applyFont="1" applyFill="1" applyBorder="1"/>
    <xf numFmtId="9" fontId="10" fillId="0" borderId="0" xfId="0" applyNumberFormat="1" applyFont="1" applyFill="1" applyBorder="1"/>
    <xf numFmtId="0" fontId="8" fillId="0" borderId="0" xfId="0" applyFont="1" applyFill="1" applyBorder="1"/>
    <xf numFmtId="0" fontId="10" fillId="0" borderId="0" xfId="0" applyFont="1" applyAlignment="1">
      <alignment vertical="center" wrapText="1"/>
    </xf>
    <xf numFmtId="20" fontId="10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/>
    </xf>
    <xf numFmtId="0" fontId="8" fillId="0" borderId="0" xfId="0" applyFont="1"/>
    <xf numFmtId="10" fontId="11" fillId="6" borderId="1" xfId="1" applyNumberFormat="1" applyFont="1" applyFill="1" applyBorder="1" applyAlignment="1">
      <alignment horizontal="center"/>
    </xf>
    <xf numFmtId="10" fontId="11" fillId="0" borderId="1" xfId="0" applyNumberFormat="1" applyFont="1" applyBorder="1"/>
    <xf numFmtId="10" fontId="12" fillId="0" borderId="1" xfId="1" applyNumberFormat="1" applyFont="1" applyFill="1" applyBorder="1"/>
    <xf numFmtId="10" fontId="12" fillId="0" borderId="1" xfId="0" applyNumberFormat="1" applyFont="1" applyFill="1" applyBorder="1"/>
    <xf numFmtId="0" fontId="1" fillId="6" borderId="32" xfId="0" applyFont="1" applyFill="1" applyBorder="1"/>
    <xf numFmtId="0" fontId="11" fillId="6" borderId="32" xfId="0" applyFont="1" applyFill="1" applyBorder="1" applyAlignment="1">
      <alignment horizontal="center"/>
    </xf>
    <xf numFmtId="0" fontId="0" fillId="6" borderId="32" xfId="0" applyFill="1" applyBorder="1" applyAlignment="1">
      <alignment horizontal="center"/>
    </xf>
    <xf numFmtId="0" fontId="8" fillId="6" borderId="32" xfId="0" applyFont="1" applyFill="1" applyBorder="1" applyAlignment="1">
      <alignment horizontal="center"/>
    </xf>
    <xf numFmtId="0" fontId="8" fillId="6" borderId="32" xfId="0" applyFont="1" applyFill="1" applyBorder="1"/>
    <xf numFmtId="0" fontId="1" fillId="6" borderId="33" xfId="0" applyFont="1" applyFill="1" applyBorder="1"/>
    <xf numFmtId="0" fontId="11" fillId="6" borderId="33" xfId="0" applyFont="1" applyFill="1" applyBorder="1" applyAlignment="1">
      <alignment horizontal="center"/>
    </xf>
    <xf numFmtId="0" fontId="0" fillId="6" borderId="33" xfId="0" applyFill="1" applyBorder="1" applyAlignment="1">
      <alignment horizontal="center"/>
    </xf>
    <xf numFmtId="0" fontId="8" fillId="6" borderId="33" xfId="0" applyFont="1" applyFill="1" applyBorder="1" applyAlignment="1">
      <alignment horizontal="center"/>
    </xf>
    <xf numFmtId="0" fontId="8" fillId="6" borderId="33" xfId="0" applyFont="1" applyFill="1" applyBorder="1"/>
    <xf numFmtId="0" fontId="12" fillId="6" borderId="33" xfId="0" applyFont="1" applyFill="1" applyBorder="1" applyAlignment="1">
      <alignment horizontal="center"/>
    </xf>
    <xf numFmtId="0" fontId="1" fillId="6" borderId="33" xfId="0" applyFont="1" applyFill="1" applyBorder="1" applyAlignment="1">
      <alignment horizontal="center"/>
    </xf>
    <xf numFmtId="0" fontId="10" fillId="6" borderId="33" xfId="0" applyFont="1" applyFill="1" applyBorder="1" applyAlignment="1">
      <alignment horizontal="center"/>
    </xf>
    <xf numFmtId="0" fontId="10" fillId="6" borderId="33" xfId="0" applyFont="1" applyFill="1" applyBorder="1"/>
    <xf numFmtId="0" fontId="11" fillId="6" borderId="33" xfId="0" applyFont="1" applyFill="1" applyBorder="1"/>
    <xf numFmtId="0" fontId="1" fillId="6" borderId="34" xfId="0" applyFont="1" applyFill="1" applyBorder="1"/>
    <xf numFmtId="0" fontId="12" fillId="6" borderId="34" xfId="0" applyFont="1" applyFill="1" applyBorder="1" applyAlignment="1">
      <alignment horizontal="center"/>
    </xf>
    <xf numFmtId="0" fontId="11" fillId="6" borderId="34" xfId="0" applyFont="1" applyFill="1" applyBorder="1"/>
    <xf numFmtId="0" fontId="11" fillId="6" borderId="34" xfId="0" applyFont="1" applyFill="1" applyBorder="1" applyAlignment="1">
      <alignment horizontal="center"/>
    </xf>
    <xf numFmtId="0" fontId="0" fillId="6" borderId="34" xfId="0" applyFill="1" applyBorder="1" applyAlignment="1">
      <alignment horizontal="center"/>
    </xf>
    <xf numFmtId="0" fontId="8" fillId="6" borderId="34" xfId="0" applyFont="1" applyFill="1" applyBorder="1" applyAlignment="1">
      <alignment horizontal="center"/>
    </xf>
    <xf numFmtId="0" fontId="8" fillId="6" borderId="34" xfId="0" applyFont="1" applyFill="1" applyBorder="1"/>
    <xf numFmtId="2" fontId="1" fillId="7" borderId="1" xfId="0" applyNumberFormat="1" applyFont="1" applyFill="1" applyBorder="1" applyAlignment="1">
      <alignment horizontal="center"/>
    </xf>
    <xf numFmtId="0" fontId="11" fillId="6" borderId="32" xfId="0" applyFont="1" applyFill="1" applyBorder="1" applyAlignment="1">
      <alignment horizontal="center"/>
    </xf>
    <xf numFmtId="10" fontId="0" fillId="0" borderId="0" xfId="0" applyNumberFormat="1" applyFill="1" applyBorder="1"/>
    <xf numFmtId="10" fontId="0" fillId="0" borderId="0" xfId="0" applyNumberFormat="1" applyFill="1"/>
    <xf numFmtId="0" fontId="11" fillId="6" borderId="32" xfId="0" applyFont="1" applyFill="1" applyBorder="1" applyAlignment="1">
      <alignment horizontal="center"/>
    </xf>
    <xf numFmtId="0" fontId="11" fillId="6" borderId="33" xfId="0" applyFont="1" applyFill="1" applyBorder="1" applyAlignment="1">
      <alignment horizontal="center"/>
    </xf>
    <xf numFmtId="0" fontId="12" fillId="6" borderId="32" xfId="0" applyFont="1" applyFill="1" applyBorder="1" applyAlignment="1">
      <alignment horizontal="center"/>
    </xf>
    <xf numFmtId="0" fontId="8" fillId="6" borderId="0" xfId="0" applyFont="1" applyFill="1" applyBorder="1"/>
    <xf numFmtId="0" fontId="11" fillId="6" borderId="35" xfId="0" applyFont="1" applyFill="1" applyBorder="1" applyAlignment="1">
      <alignment horizontal="center"/>
    </xf>
    <xf numFmtId="0" fontId="11" fillId="6" borderId="32" xfId="0" applyFont="1" applyFill="1" applyBorder="1" applyAlignment="1">
      <alignment horizontal="center"/>
    </xf>
    <xf numFmtId="0" fontId="11" fillId="6" borderId="33" xfId="0" applyFont="1" applyFill="1" applyBorder="1" applyAlignment="1">
      <alignment horizontal="center"/>
    </xf>
    <xf numFmtId="0" fontId="11" fillId="6" borderId="32" xfId="0" applyFont="1" applyFill="1" applyBorder="1" applyAlignment="1">
      <alignment horizontal="center"/>
    </xf>
    <xf numFmtId="0" fontId="11" fillId="6" borderId="33" xfId="0" applyFont="1" applyFill="1" applyBorder="1" applyAlignment="1">
      <alignment horizontal="center"/>
    </xf>
    <xf numFmtId="0" fontId="0" fillId="0" borderId="1" xfId="0" applyBorder="1"/>
    <xf numFmtId="0" fontId="11" fillId="6" borderId="32" xfId="0" applyFont="1" applyFill="1" applyBorder="1" applyAlignment="1">
      <alignment horizontal="center"/>
    </xf>
    <xf numFmtId="0" fontId="11" fillId="6" borderId="33" xfId="0" applyFont="1" applyFill="1" applyBorder="1" applyAlignment="1">
      <alignment horizontal="center"/>
    </xf>
    <xf numFmtId="10" fontId="11" fillId="0" borderId="1" xfId="1" applyNumberFormat="1" applyFont="1" applyFill="1" applyBorder="1" applyAlignment="1">
      <alignment horizontal="center"/>
    </xf>
    <xf numFmtId="0" fontId="10" fillId="0" borderId="0" xfId="0" applyFont="1" applyFill="1" applyAlignment="1">
      <alignment vertical="center" wrapText="1"/>
    </xf>
    <xf numFmtId="0" fontId="8" fillId="0" borderId="0" xfId="0" applyFont="1" applyFill="1"/>
    <xf numFmtId="0" fontId="11" fillId="0" borderId="32" xfId="0" applyFont="1" applyFill="1" applyBorder="1" applyAlignment="1">
      <alignment horizontal="center"/>
    </xf>
    <xf numFmtId="0" fontId="12" fillId="0" borderId="32" xfId="0" applyFont="1" applyFill="1" applyBorder="1" applyAlignment="1">
      <alignment horizontal="center"/>
    </xf>
    <xf numFmtId="0" fontId="11" fillId="0" borderId="33" xfId="0" applyFont="1" applyFill="1" applyBorder="1" applyAlignment="1">
      <alignment horizontal="center"/>
    </xf>
    <xf numFmtId="2" fontId="12" fillId="0" borderId="34" xfId="0" applyNumberFormat="1" applyFont="1" applyFill="1" applyBorder="1" applyAlignment="1">
      <alignment horizontal="center"/>
    </xf>
    <xf numFmtId="0" fontId="12" fillId="0" borderId="33" xfId="0" applyFont="1" applyFill="1" applyBorder="1" applyAlignment="1">
      <alignment horizontal="center"/>
    </xf>
    <xf numFmtId="0" fontId="1" fillId="17" borderId="20" xfId="0" applyFont="1" applyFill="1" applyBorder="1" applyAlignment="1">
      <alignment horizontal="center" vertical="center" wrapText="1"/>
    </xf>
    <xf numFmtId="0" fontId="1" fillId="17" borderId="21" xfId="0" applyFont="1" applyFill="1" applyBorder="1" applyAlignment="1">
      <alignment horizontal="center" vertical="center" wrapText="1"/>
    </xf>
    <xf numFmtId="0" fontId="8" fillId="15" borderId="1" xfId="0" applyFont="1" applyFill="1" applyBorder="1" applyAlignment="1">
      <alignment horizontal="center"/>
    </xf>
    <xf numFmtId="0" fontId="10" fillId="15" borderId="1" xfId="0" applyFont="1" applyFill="1" applyBorder="1" applyAlignment="1">
      <alignment horizontal="center"/>
    </xf>
    <xf numFmtId="10" fontId="10" fillId="0" borderId="1" xfId="0" applyNumberFormat="1" applyFont="1" applyBorder="1"/>
    <xf numFmtId="0" fontId="8" fillId="7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13" fillId="5" borderId="11" xfId="0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center"/>
    </xf>
    <xf numFmtId="43" fontId="0" fillId="7" borderId="1" xfId="2" applyFont="1" applyFill="1" applyBorder="1" applyAlignment="1">
      <alignment horizontal="left" vertical="center"/>
    </xf>
    <xf numFmtId="0" fontId="10" fillId="6" borderId="32" xfId="0" applyFont="1" applyFill="1" applyBorder="1" applyAlignment="1">
      <alignment horizontal="center"/>
    </xf>
    <xf numFmtId="10" fontId="8" fillId="6" borderId="1" xfId="1" applyNumberFormat="1" applyFont="1" applyFill="1" applyBorder="1" applyAlignment="1">
      <alignment horizontal="center"/>
    </xf>
    <xf numFmtId="10" fontId="8" fillId="7" borderId="1" xfId="1" applyNumberFormat="1" applyFont="1" applyFill="1" applyBorder="1" applyAlignment="1">
      <alignment horizontal="center"/>
    </xf>
    <xf numFmtId="10" fontId="8" fillId="0" borderId="1" xfId="0" applyNumberFormat="1" applyFont="1" applyBorder="1"/>
    <xf numFmtId="10" fontId="12" fillId="6" borderId="1" xfId="0" applyNumberFormat="1" applyFont="1" applyFill="1" applyBorder="1"/>
    <xf numFmtId="10" fontId="10" fillId="6" borderId="1" xfId="0" applyNumberFormat="1" applyFont="1" applyFill="1" applyBorder="1"/>
    <xf numFmtId="10" fontId="10" fillId="0" borderId="1" xfId="0" applyNumberFormat="1" applyFont="1" applyFill="1" applyBorder="1"/>
    <xf numFmtId="10" fontId="8" fillId="0" borderId="1" xfId="0" applyNumberFormat="1" applyFont="1" applyFill="1" applyBorder="1"/>
    <xf numFmtId="0" fontId="8" fillId="6" borderId="1" xfId="0" applyFont="1" applyFill="1" applyBorder="1" applyAlignment="1">
      <alignment horizontal="center"/>
    </xf>
    <xf numFmtId="0" fontId="8" fillId="0" borderId="32" xfId="0" applyFont="1" applyFill="1" applyBorder="1" applyAlignment="1">
      <alignment horizontal="center"/>
    </xf>
    <xf numFmtId="0" fontId="8" fillId="0" borderId="33" xfId="0" applyFont="1" applyFill="1" applyBorder="1" applyAlignment="1">
      <alignment horizontal="center"/>
    </xf>
    <xf numFmtId="0" fontId="10" fillId="0" borderId="33" xfId="0" applyFont="1" applyFill="1" applyBorder="1" applyAlignment="1">
      <alignment horizontal="center"/>
    </xf>
    <xf numFmtId="2" fontId="10" fillId="0" borderId="34" xfId="0" applyNumberFormat="1" applyFont="1" applyFill="1" applyBorder="1" applyAlignment="1">
      <alignment horizontal="center"/>
    </xf>
    <xf numFmtId="0" fontId="10" fillId="0" borderId="34" xfId="0" applyFont="1" applyFill="1" applyBorder="1" applyAlignment="1">
      <alignment horizontal="center"/>
    </xf>
    <xf numFmtId="0" fontId="14" fillId="6" borderId="33" xfId="0" applyFont="1" applyFill="1" applyBorder="1" applyAlignment="1">
      <alignment horizontal="center"/>
    </xf>
    <xf numFmtId="0" fontId="15" fillId="6" borderId="33" xfId="0" applyFont="1" applyFill="1" applyBorder="1" applyAlignment="1">
      <alignment horizontal="center"/>
    </xf>
    <xf numFmtId="0" fontId="14" fillId="6" borderId="34" xfId="0" applyFont="1" applyFill="1" applyBorder="1" applyAlignment="1">
      <alignment horizontal="center"/>
    </xf>
    <xf numFmtId="10" fontId="14" fillId="0" borderId="1" xfId="0" applyNumberFormat="1" applyFont="1" applyBorder="1"/>
    <xf numFmtId="10" fontId="14" fillId="0" borderId="1" xfId="1" applyNumberFormat="1" applyFont="1" applyFill="1" applyBorder="1"/>
    <xf numFmtId="10" fontId="14" fillId="6" borderId="1" xfId="0" applyNumberFormat="1" applyFont="1" applyFill="1" applyBorder="1"/>
    <xf numFmtId="0" fontId="14" fillId="15" borderId="1" xfId="0" applyFont="1" applyFill="1" applyBorder="1" applyAlignment="1">
      <alignment horizontal="center"/>
    </xf>
    <xf numFmtId="10" fontId="14" fillId="0" borderId="1" xfId="0" applyNumberFormat="1" applyFont="1" applyFill="1" applyBorder="1"/>
    <xf numFmtId="0" fontId="16" fillId="6" borderId="32" xfId="0" applyFont="1" applyFill="1" applyBorder="1" applyAlignment="1">
      <alignment horizontal="center"/>
    </xf>
    <xf numFmtId="0" fontId="17" fillId="15" borderId="1" xfId="0" applyFont="1" applyFill="1" applyBorder="1" applyAlignment="1">
      <alignment horizontal="center"/>
    </xf>
    <xf numFmtId="10" fontId="17" fillId="0" borderId="9" xfId="1" applyNumberFormat="1" applyFont="1" applyFill="1" applyBorder="1"/>
    <xf numFmtId="10" fontId="18" fillId="0" borderId="1" xfId="0" applyNumberFormat="1" applyFont="1" applyBorder="1"/>
    <xf numFmtId="0" fontId="19" fillId="6" borderId="32" xfId="0" applyFont="1" applyFill="1" applyBorder="1" applyAlignment="1">
      <alignment horizontal="center"/>
    </xf>
    <xf numFmtId="0" fontId="19" fillId="6" borderId="33" xfId="0" applyFont="1" applyFill="1" applyBorder="1" applyAlignment="1">
      <alignment horizontal="center"/>
    </xf>
    <xf numFmtId="0" fontId="18" fillId="6" borderId="33" xfId="0" applyFont="1" applyFill="1" applyBorder="1" applyAlignment="1">
      <alignment horizontal="center"/>
    </xf>
    <xf numFmtId="0" fontId="18" fillId="6" borderId="34" xfId="0" applyFont="1" applyFill="1" applyBorder="1" applyAlignment="1">
      <alignment horizontal="center"/>
    </xf>
    <xf numFmtId="0" fontId="16" fillId="7" borderId="1" xfId="0" applyFont="1" applyFill="1" applyBorder="1" applyAlignment="1">
      <alignment horizontal="center"/>
    </xf>
    <xf numFmtId="0" fontId="17" fillId="7" borderId="1" xfId="0" applyFont="1" applyFill="1" applyBorder="1" applyAlignment="1">
      <alignment horizontal="center"/>
    </xf>
    <xf numFmtId="164" fontId="16" fillId="7" borderId="1" xfId="2" applyNumberFormat="1" applyFont="1" applyFill="1" applyBorder="1" applyAlignment="1">
      <alignment horizontal="center" vertical="center"/>
    </xf>
    <xf numFmtId="43" fontId="16" fillId="7" borderId="1" xfId="2" applyFont="1" applyFill="1" applyBorder="1" applyAlignment="1">
      <alignment horizontal="left" vertical="center"/>
    </xf>
    <xf numFmtId="10" fontId="17" fillId="0" borderId="1" xfId="0" applyNumberFormat="1" applyFont="1" applyBorder="1"/>
    <xf numFmtId="0" fontId="10" fillId="0" borderId="32" xfId="0" applyFont="1" applyFill="1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0" fillId="15" borderId="9" xfId="0" applyFill="1" applyBorder="1" applyAlignment="1">
      <alignment horizontal="center"/>
    </xf>
    <xf numFmtId="0" fontId="0" fillId="15" borderId="10" xfId="0" applyFill="1" applyBorder="1" applyAlignment="1">
      <alignment horizontal="center"/>
    </xf>
    <xf numFmtId="0" fontId="0" fillId="15" borderId="11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15" borderId="1" xfId="0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6" borderId="32" xfId="0" applyFont="1" applyFill="1" applyBorder="1" applyAlignment="1">
      <alignment horizontal="center" vertical="center" wrapText="1"/>
    </xf>
    <xf numFmtId="0" fontId="0" fillId="6" borderId="33" xfId="0" applyFont="1" applyFill="1" applyBorder="1" applyAlignment="1">
      <alignment horizontal="center" vertical="center" wrapText="1"/>
    </xf>
    <xf numFmtId="0" fontId="0" fillId="6" borderId="34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/>
    </xf>
    <xf numFmtId="0" fontId="11" fillId="6" borderId="33" xfId="0" applyFont="1" applyFill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4" fillId="8" borderId="19" xfId="0" applyFont="1" applyFill="1" applyBorder="1" applyAlignment="1">
      <alignment horizontal="center" wrapText="1"/>
    </xf>
    <xf numFmtId="0" fontId="4" fillId="8" borderId="0" xfId="0" applyFont="1" applyFill="1" applyBorder="1" applyAlignment="1">
      <alignment horizontal="center" wrapText="1"/>
    </xf>
    <xf numFmtId="0" fontId="4" fillId="8" borderId="15" xfId="0" applyFont="1" applyFill="1" applyBorder="1" applyAlignment="1">
      <alignment horizontal="center" wrapText="1"/>
    </xf>
    <xf numFmtId="0" fontId="4" fillId="8" borderId="16" xfId="0" applyFont="1" applyFill="1" applyBorder="1" applyAlignment="1">
      <alignment horizontal="center" wrapText="1"/>
    </xf>
    <xf numFmtId="0" fontId="1" fillId="17" borderId="20" xfId="0" applyFont="1" applyFill="1" applyBorder="1" applyAlignment="1">
      <alignment horizontal="center" vertical="center" wrapText="1"/>
    </xf>
    <xf numFmtId="0" fontId="1" fillId="17" borderId="21" xfId="0" applyFont="1" applyFill="1" applyBorder="1" applyAlignment="1">
      <alignment horizontal="center" vertical="center" wrapText="1"/>
    </xf>
  </cellXfs>
  <cellStyles count="3">
    <cellStyle name="Migliaia" xfId="2" builtinId="3"/>
    <cellStyle name="Normale" xfId="0" builtinId="0"/>
    <cellStyle name="Percentuale" xfId="1" builtinId="5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AVORO/AUDIT%20Abruzzo/Analisi%20del%20rischio/FESR/Ottobre%202018/Tabella%20Valutazione_FESR_231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a di Rischi_AdG-AdC"/>
      <sheetName val="Tabella di Rischi_RdA-OOII"/>
      <sheetName val="Pesi"/>
    </sheetNames>
    <sheetDataSet>
      <sheetData sheetId="0"/>
      <sheetData sheetId="1"/>
      <sheetData sheetId="2">
        <row r="4">
          <cell r="B4">
            <v>0.8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tabSelected="1" zoomScale="120" zoomScaleNormal="120" zoomScaleSheetLayoutView="100" workbookViewId="0">
      <pane xSplit="2" ySplit="7" topLeftCell="P8" activePane="bottomRight" state="frozenSplit"/>
      <selection pane="topRight" activeCell="J1" sqref="J1"/>
      <selection pane="bottomLeft" activeCell="A9" sqref="A9"/>
      <selection pane="bottomRight" activeCell="F9" sqref="F9"/>
    </sheetView>
  </sheetViews>
  <sheetFormatPr defaultRowHeight="15" x14ac:dyDescent="0.25"/>
  <cols>
    <col min="2" max="2" width="28.140625" customWidth="1"/>
    <col min="3" max="3" width="18" bestFit="1" customWidth="1"/>
    <col min="4" max="4" width="23.42578125" customWidth="1"/>
    <col min="5" max="5" width="23.85546875" customWidth="1"/>
    <col min="6" max="6" width="21" customWidth="1"/>
    <col min="7" max="7" width="27.140625" customWidth="1"/>
    <col min="8" max="8" width="31.42578125" customWidth="1"/>
    <col min="9" max="9" width="15.85546875" customWidth="1"/>
    <col min="10" max="10" width="26" customWidth="1"/>
    <col min="11" max="11" width="24.28515625" customWidth="1"/>
    <col min="12" max="12" width="12.28515625" customWidth="1"/>
    <col min="13" max="13" width="12" customWidth="1"/>
    <col min="14" max="14" width="13.140625" customWidth="1"/>
    <col min="15" max="15" width="23.5703125" customWidth="1"/>
    <col min="16" max="16" width="27.5703125" customWidth="1"/>
    <col min="17" max="17" width="14.28515625" customWidth="1"/>
    <col min="18" max="18" width="19.5703125" customWidth="1"/>
    <col min="19" max="19" width="21.42578125" customWidth="1"/>
    <col min="20" max="20" width="15.42578125" customWidth="1"/>
    <col min="21" max="21" width="18.42578125" customWidth="1"/>
    <col min="22" max="22" width="16.140625" customWidth="1"/>
    <col min="23" max="23" width="19.42578125" customWidth="1"/>
    <col min="24" max="24" width="16" customWidth="1"/>
    <col min="25" max="25" width="18.140625" customWidth="1"/>
  </cols>
  <sheetData>
    <row r="1" spans="1:27" ht="15" customHeight="1" x14ac:dyDescent="0.25">
      <c r="B1" s="208" t="s">
        <v>1</v>
      </c>
      <c r="C1" s="215" t="s">
        <v>0</v>
      </c>
      <c r="D1" s="216"/>
      <c r="E1" s="216"/>
      <c r="F1" s="216"/>
      <c r="G1" s="216"/>
      <c r="H1" s="216"/>
      <c r="I1" s="212" t="s">
        <v>2</v>
      </c>
      <c r="J1" s="199" t="s">
        <v>97</v>
      </c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1"/>
      <c r="X1" s="179" t="s">
        <v>3</v>
      </c>
      <c r="Y1" s="188" t="s">
        <v>4</v>
      </c>
    </row>
    <row r="2" spans="1:27" ht="15" customHeight="1" x14ac:dyDescent="0.25">
      <c r="B2" s="209"/>
      <c r="C2" s="214" t="s">
        <v>23</v>
      </c>
      <c r="D2" s="210" t="s">
        <v>24</v>
      </c>
      <c r="E2" s="210" t="s">
        <v>25</v>
      </c>
      <c r="F2" s="210" t="s">
        <v>26</v>
      </c>
      <c r="G2" s="210" t="s">
        <v>27</v>
      </c>
      <c r="H2" s="210" t="s">
        <v>28</v>
      </c>
      <c r="I2" s="213"/>
      <c r="J2" s="202" t="s">
        <v>7</v>
      </c>
      <c r="K2" s="191" t="s">
        <v>5</v>
      </c>
      <c r="L2" s="192"/>
      <c r="M2" s="192"/>
      <c r="N2" s="192"/>
      <c r="O2" s="192"/>
      <c r="P2" s="192"/>
      <c r="Q2" s="192"/>
      <c r="R2" s="192"/>
      <c r="S2" s="192"/>
      <c r="T2" s="193"/>
      <c r="U2" s="193"/>
      <c r="V2" s="193"/>
      <c r="W2" s="194"/>
      <c r="X2" s="180"/>
      <c r="Y2" s="189"/>
    </row>
    <row r="3" spans="1:27" x14ac:dyDescent="0.25">
      <c r="B3" s="209"/>
      <c r="C3" s="214"/>
      <c r="D3" s="211"/>
      <c r="E3" s="211"/>
      <c r="F3" s="211"/>
      <c r="G3" s="211"/>
      <c r="H3" s="211"/>
      <c r="I3" s="213"/>
      <c r="J3" s="203"/>
      <c r="K3" s="191"/>
      <c r="L3" s="192"/>
      <c r="M3" s="192"/>
      <c r="N3" s="192"/>
      <c r="O3" s="192"/>
      <c r="P3" s="192"/>
      <c r="Q3" s="192"/>
      <c r="R3" s="192"/>
      <c r="S3" s="192"/>
      <c r="T3" s="193"/>
      <c r="U3" s="193"/>
      <c r="V3" s="193"/>
      <c r="W3" s="194"/>
      <c r="X3" s="180"/>
      <c r="Y3" s="189"/>
    </row>
    <row r="4" spans="1:27" x14ac:dyDescent="0.25">
      <c r="B4" s="209"/>
      <c r="C4" s="214"/>
      <c r="D4" s="211"/>
      <c r="E4" s="211"/>
      <c r="F4" s="211"/>
      <c r="G4" s="211"/>
      <c r="H4" s="211"/>
      <c r="I4" s="213"/>
      <c r="J4" s="203"/>
      <c r="K4" s="191"/>
      <c r="L4" s="192"/>
      <c r="M4" s="192"/>
      <c r="N4" s="192"/>
      <c r="O4" s="192"/>
      <c r="P4" s="192"/>
      <c r="Q4" s="192"/>
      <c r="R4" s="192"/>
      <c r="S4" s="192"/>
      <c r="T4" s="193"/>
      <c r="U4" s="193"/>
      <c r="V4" s="193"/>
      <c r="W4" s="194"/>
      <c r="X4" s="180"/>
      <c r="Y4" s="189"/>
    </row>
    <row r="5" spans="1:27" ht="10.5" customHeight="1" x14ac:dyDescent="0.25">
      <c r="B5" s="209"/>
      <c r="C5" s="214"/>
      <c r="D5" s="211"/>
      <c r="E5" s="211"/>
      <c r="F5" s="211"/>
      <c r="G5" s="211"/>
      <c r="H5" s="211"/>
      <c r="I5" s="213"/>
      <c r="J5" s="203"/>
      <c r="K5" s="191"/>
      <c r="L5" s="192"/>
      <c r="M5" s="192"/>
      <c r="N5" s="192"/>
      <c r="O5" s="192"/>
      <c r="P5" s="192"/>
      <c r="Q5" s="192"/>
      <c r="R5" s="192"/>
      <c r="S5" s="192"/>
      <c r="T5" s="193"/>
      <c r="U5" s="193"/>
      <c r="V5" s="193"/>
      <c r="W5" s="194"/>
      <c r="X5" s="180"/>
      <c r="Y5" s="189"/>
    </row>
    <row r="6" spans="1:27" ht="10.5" customHeight="1" x14ac:dyDescent="0.25">
      <c r="B6" s="209"/>
      <c r="C6" s="214"/>
      <c r="D6" s="211"/>
      <c r="E6" s="211"/>
      <c r="F6" s="211"/>
      <c r="G6" s="211"/>
      <c r="H6" s="211"/>
      <c r="I6" s="213"/>
      <c r="J6" s="203"/>
      <c r="K6" s="195"/>
      <c r="L6" s="196"/>
      <c r="M6" s="196"/>
      <c r="N6" s="196"/>
      <c r="O6" s="196"/>
      <c r="P6" s="196"/>
      <c r="Q6" s="196"/>
      <c r="R6" s="196"/>
      <c r="S6" s="196"/>
      <c r="T6" s="197"/>
      <c r="U6" s="197"/>
      <c r="V6" s="197"/>
      <c r="W6" s="198"/>
      <c r="X6" s="180"/>
      <c r="Y6" s="189"/>
    </row>
    <row r="7" spans="1:27" ht="129" customHeight="1" x14ac:dyDescent="0.25">
      <c r="B7" s="209"/>
      <c r="C7" s="214"/>
      <c r="D7" s="211"/>
      <c r="E7" s="211"/>
      <c r="F7" s="211"/>
      <c r="G7" s="211"/>
      <c r="H7" s="211"/>
      <c r="I7" s="213"/>
      <c r="J7" s="204"/>
      <c r="K7" s="7" t="s">
        <v>9</v>
      </c>
      <c r="L7" s="139" t="s">
        <v>10</v>
      </c>
      <c r="M7" s="7" t="s">
        <v>11</v>
      </c>
      <c r="N7" s="7" t="s">
        <v>12</v>
      </c>
      <c r="O7" s="7" t="s">
        <v>13</v>
      </c>
      <c r="P7" s="7" t="s">
        <v>14</v>
      </c>
      <c r="Q7" s="7" t="s">
        <v>15</v>
      </c>
      <c r="R7" s="8" t="s">
        <v>16</v>
      </c>
      <c r="S7" s="7" t="s">
        <v>17</v>
      </c>
      <c r="T7" s="9" t="s">
        <v>18</v>
      </c>
      <c r="U7" s="9" t="s">
        <v>19</v>
      </c>
      <c r="V7" s="9" t="s">
        <v>20</v>
      </c>
      <c r="W7" s="9" t="s">
        <v>21</v>
      </c>
      <c r="X7" s="181"/>
      <c r="Y7" s="190"/>
    </row>
    <row r="8" spans="1:27" ht="59.25" customHeight="1" x14ac:dyDescent="0.25">
      <c r="B8" s="72" t="s">
        <v>71</v>
      </c>
      <c r="C8" s="24">
        <f t="shared" ref="C8:H8" si="0">C16*C17</f>
        <v>4.5000000000000005E-3</v>
      </c>
      <c r="D8" s="24">
        <f t="shared" si="0"/>
        <v>0.24</v>
      </c>
      <c r="E8" s="24">
        <f t="shared" si="0"/>
        <v>0.15200000000000002</v>
      </c>
      <c r="F8" s="24">
        <f t="shared" si="0"/>
        <v>8.0000000000000016E-2</v>
      </c>
      <c r="G8" s="24">
        <f t="shared" si="0"/>
        <v>8.0000000000000016E-2</v>
      </c>
      <c r="H8" s="24">
        <f t="shared" si="0"/>
        <v>0.24</v>
      </c>
      <c r="I8" s="25">
        <f>SUM(C8:H8)</f>
        <v>0.79649999999999999</v>
      </c>
      <c r="J8" s="26">
        <f>J16*J17</f>
        <v>0</v>
      </c>
      <c r="K8" s="26">
        <f t="shared" ref="K8:P8" si="1">K16*K17</f>
        <v>3.6000000000000004E-2</v>
      </c>
      <c r="L8" s="29">
        <f t="shared" si="1"/>
        <v>0.06</v>
      </c>
      <c r="M8" s="26">
        <f t="shared" si="1"/>
        <v>2.4E-2</v>
      </c>
      <c r="N8" s="159">
        <f t="shared" si="1"/>
        <v>0.16000000000000003</v>
      </c>
      <c r="O8" s="29">
        <f t="shared" si="1"/>
        <v>0.06</v>
      </c>
      <c r="P8" s="136">
        <f t="shared" si="1"/>
        <v>2.4E-2</v>
      </c>
      <c r="Q8" s="26">
        <f t="shared" ref="Q8" si="2">Q16*Q17</f>
        <v>2.4E-2</v>
      </c>
      <c r="R8" s="26">
        <f>R16*R17</f>
        <v>2.4E-2</v>
      </c>
      <c r="S8" s="10"/>
      <c r="T8" s="10"/>
      <c r="U8" s="10"/>
      <c r="V8" s="10"/>
      <c r="W8" s="10"/>
      <c r="X8" s="166">
        <f>SUM(J8:W8)</f>
        <v>0.41200000000000009</v>
      </c>
      <c r="Y8" s="163">
        <f>X8*I8</f>
        <v>0.32815800000000006</v>
      </c>
      <c r="AA8" t="s">
        <v>98</v>
      </c>
    </row>
    <row r="9" spans="1:27" x14ac:dyDescent="0.25">
      <c r="B9" s="72" t="s">
        <v>72</v>
      </c>
      <c r="C9" s="24">
        <f>C21*C22</f>
        <v>4.5000000000000005E-3</v>
      </c>
      <c r="D9" s="24">
        <f>D21*D22</f>
        <v>0.13500000000000001</v>
      </c>
      <c r="E9" s="24">
        <f>E21*E22</f>
        <v>0.11399999999999999</v>
      </c>
      <c r="F9" s="24">
        <f>F21*F22</f>
        <v>8.0000000000000016E-2</v>
      </c>
      <c r="G9" s="24">
        <f>G21*G22</f>
        <v>8.0000000000000016E-2</v>
      </c>
      <c r="H9" s="24">
        <f t="shared" ref="H9" si="3">H21*H22</f>
        <v>0.09</v>
      </c>
      <c r="I9" s="25">
        <f>SUM(C9:H9)</f>
        <v>0.50350000000000006</v>
      </c>
      <c r="J9" s="26">
        <f>J21*J22</f>
        <v>0</v>
      </c>
      <c r="K9" s="10"/>
      <c r="L9" s="10"/>
      <c r="M9" s="10"/>
      <c r="N9" s="10"/>
      <c r="O9" s="10"/>
      <c r="P9" s="10"/>
      <c r="Q9" s="10"/>
      <c r="R9" s="10"/>
      <c r="S9" s="176">
        <f>S21*S22</f>
        <v>7.8750000000000001E-2</v>
      </c>
      <c r="T9" s="26">
        <f>T21*T22</f>
        <v>7.8750000000000001E-2</v>
      </c>
      <c r="U9" s="26">
        <f>U21*U22</f>
        <v>5.2499999999999998E-2</v>
      </c>
      <c r="V9" s="26">
        <f>V21*V22</f>
        <v>5.2499999999999998E-2</v>
      </c>
      <c r="W9" s="26">
        <f>W21*W22</f>
        <v>0.09</v>
      </c>
      <c r="X9" s="166">
        <f t="shared" ref="X9" si="4">SUM(J9:W9)</f>
        <v>0.35250000000000004</v>
      </c>
      <c r="Y9" s="166">
        <f>I9*X9</f>
        <v>0.17748375000000005</v>
      </c>
    </row>
    <row r="10" spans="1:27" s="1" customFormat="1" x14ac:dyDescent="0.25">
      <c r="B10" s="2"/>
      <c r="C10" s="3"/>
      <c r="D10" s="4"/>
      <c r="E10" s="4"/>
      <c r="F10" s="4"/>
      <c r="G10" s="3"/>
      <c r="H10" s="4"/>
      <c r="I10" s="5"/>
      <c r="J10" s="5"/>
      <c r="K10" s="6"/>
      <c r="L10" s="6"/>
      <c r="M10" s="6"/>
      <c r="N10" s="6"/>
      <c r="O10" s="6"/>
      <c r="P10" s="6"/>
      <c r="Q10" s="6"/>
      <c r="R10" s="110"/>
      <c r="S10" s="6"/>
      <c r="T10" s="6"/>
      <c r="U10" s="6"/>
      <c r="V10" s="6"/>
      <c r="W10" s="6"/>
      <c r="X10" s="6"/>
      <c r="Y10" s="6"/>
      <c r="Z10" s="111"/>
    </row>
    <row r="11" spans="1:27" s="11" customFormat="1" ht="111.75" hidden="1" customHeight="1" x14ac:dyDescent="0.25">
      <c r="B11" s="11" t="s">
        <v>29</v>
      </c>
      <c r="C11" s="12" t="s">
        <v>45</v>
      </c>
      <c r="D11" s="12" t="s">
        <v>33</v>
      </c>
      <c r="E11" s="13" t="s">
        <v>30</v>
      </c>
      <c r="F11" s="12" t="s">
        <v>31</v>
      </c>
      <c r="G11" s="12" t="s">
        <v>32</v>
      </c>
      <c r="H11" s="12" t="s">
        <v>34</v>
      </c>
      <c r="J11" s="12" t="s">
        <v>37</v>
      </c>
      <c r="K11" s="206" t="s">
        <v>38</v>
      </c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</row>
    <row r="13" spans="1:27" s="28" customFormat="1" x14ac:dyDescent="0.25">
      <c r="A13" s="205" t="s">
        <v>8</v>
      </c>
      <c r="B13" s="30" t="s">
        <v>36</v>
      </c>
      <c r="C13" s="134" t="s">
        <v>41</v>
      </c>
      <c r="D13" s="31" t="s">
        <v>42</v>
      </c>
      <c r="E13" s="31" t="s">
        <v>42</v>
      </c>
      <c r="F13" s="31" t="s">
        <v>42</v>
      </c>
      <c r="G13" s="31" t="s">
        <v>42</v>
      </c>
      <c r="H13" s="31" t="s">
        <v>41</v>
      </c>
      <c r="I13" s="182"/>
      <c r="J13" s="31" t="s">
        <v>44</v>
      </c>
      <c r="K13" s="31" t="s">
        <v>43</v>
      </c>
      <c r="L13" s="134" t="s">
        <v>95</v>
      </c>
      <c r="M13" s="31" t="s">
        <v>95</v>
      </c>
      <c r="N13" s="165" t="s">
        <v>42</v>
      </c>
      <c r="O13" s="31" t="s">
        <v>95</v>
      </c>
      <c r="P13" s="31" t="s">
        <v>43</v>
      </c>
      <c r="Q13" s="31" t="s">
        <v>44</v>
      </c>
      <c r="R13" s="31" t="s">
        <v>44</v>
      </c>
      <c r="S13" s="32"/>
      <c r="T13" s="32"/>
      <c r="U13" s="32"/>
      <c r="V13" s="32"/>
      <c r="W13" s="32"/>
      <c r="X13" s="32"/>
      <c r="Y13" s="33"/>
      <c r="AA13"/>
    </row>
    <row r="14" spans="1:27" s="28" customFormat="1" x14ac:dyDescent="0.25">
      <c r="A14" s="205"/>
      <c r="B14" s="30" t="s">
        <v>35</v>
      </c>
      <c r="C14" s="134" t="s">
        <v>44</v>
      </c>
      <c r="D14" s="31" t="s">
        <v>42</v>
      </c>
      <c r="E14" s="31" t="s">
        <v>42</v>
      </c>
      <c r="F14" s="31" t="s">
        <v>42</v>
      </c>
      <c r="G14" s="31" t="s">
        <v>42</v>
      </c>
      <c r="H14" s="31" t="s">
        <v>42</v>
      </c>
      <c r="I14" s="183"/>
      <c r="J14" s="31" t="s">
        <v>44</v>
      </c>
      <c r="K14" s="31" t="s">
        <v>44</v>
      </c>
      <c r="L14" s="134" t="s">
        <v>44</v>
      </c>
      <c r="M14" s="31" t="s">
        <v>44</v>
      </c>
      <c r="N14" s="165" t="s">
        <v>41</v>
      </c>
      <c r="O14" s="31" t="s">
        <v>44</v>
      </c>
      <c r="P14" s="31" t="s">
        <v>44</v>
      </c>
      <c r="Q14" s="31" t="s">
        <v>44</v>
      </c>
      <c r="R14" s="31" t="s">
        <v>44</v>
      </c>
      <c r="S14" s="32"/>
      <c r="T14" s="32"/>
      <c r="U14" s="32"/>
      <c r="V14" s="32"/>
      <c r="W14" s="32"/>
      <c r="X14" s="32"/>
      <c r="Y14" s="33"/>
    </row>
    <row r="15" spans="1:27" s="27" customFormat="1" x14ac:dyDescent="0.25">
      <c r="A15" s="205"/>
      <c r="B15" s="30" t="s">
        <v>39</v>
      </c>
      <c r="C15" s="135" t="s">
        <v>43</v>
      </c>
      <c r="D15" s="34" t="s">
        <v>42</v>
      </c>
      <c r="E15" s="34" t="s">
        <v>42</v>
      </c>
      <c r="F15" s="34" t="s">
        <v>42</v>
      </c>
      <c r="G15" s="34" t="s">
        <v>42</v>
      </c>
      <c r="H15" s="34" t="s">
        <v>42</v>
      </c>
      <c r="I15" s="184"/>
      <c r="J15" s="34" t="s">
        <v>44</v>
      </c>
      <c r="K15" s="34" t="s">
        <v>43</v>
      </c>
      <c r="L15" s="135" t="s">
        <v>44</v>
      </c>
      <c r="M15" s="34" t="s">
        <v>44</v>
      </c>
      <c r="N15" s="165" t="s">
        <v>42</v>
      </c>
      <c r="O15" s="34" t="s">
        <v>44</v>
      </c>
      <c r="P15" s="135" t="s">
        <v>44</v>
      </c>
      <c r="Q15" s="34" t="s">
        <v>44</v>
      </c>
      <c r="R15" s="35" t="s">
        <v>44</v>
      </c>
      <c r="S15" s="36"/>
      <c r="T15" s="37"/>
      <c r="U15" s="37"/>
      <c r="V15" s="37"/>
      <c r="W15" s="37"/>
      <c r="X15" s="37"/>
      <c r="Y15" s="30"/>
    </row>
    <row r="16" spans="1:27" s="28" customFormat="1" x14ac:dyDescent="0.25">
      <c r="A16" s="205"/>
      <c r="B16" s="30" t="s">
        <v>40</v>
      </c>
      <c r="C16" s="135">
        <v>0.01</v>
      </c>
      <c r="D16" s="38">
        <v>0.3</v>
      </c>
      <c r="E16" s="34">
        <v>0.19</v>
      </c>
      <c r="F16" s="38">
        <v>0.1</v>
      </c>
      <c r="G16" s="38">
        <v>0.1</v>
      </c>
      <c r="H16" s="38">
        <v>0.3</v>
      </c>
      <c r="I16" s="33">
        <f>SUM(C16:H16)</f>
        <v>1</v>
      </c>
      <c r="J16" s="31">
        <v>0</v>
      </c>
      <c r="K16" s="31">
        <v>0.08</v>
      </c>
      <c r="L16" s="134">
        <v>0.2</v>
      </c>
      <c r="M16" s="31">
        <v>0.08</v>
      </c>
      <c r="N16" s="31">
        <v>0.2</v>
      </c>
      <c r="O16" s="31">
        <v>0.2</v>
      </c>
      <c r="P16" s="31">
        <v>0.08</v>
      </c>
      <c r="Q16" s="31">
        <v>0.08</v>
      </c>
      <c r="R16" s="31">
        <v>0.08</v>
      </c>
      <c r="S16" s="39"/>
      <c r="T16" s="32"/>
      <c r="U16" s="32"/>
      <c r="V16" s="32"/>
      <c r="W16" s="32"/>
      <c r="X16" s="32"/>
      <c r="Y16" s="33"/>
    </row>
    <row r="17" spans="1:27" s="28" customFormat="1" x14ac:dyDescent="0.25">
      <c r="A17" s="205"/>
      <c r="B17" s="30" t="s">
        <v>48</v>
      </c>
      <c r="C17" s="135">
        <v>0.45</v>
      </c>
      <c r="D17" s="38">
        <f>[1]Pesi!$B$4</f>
        <v>0.8</v>
      </c>
      <c r="E17" s="38">
        <f>[1]Pesi!$B$4</f>
        <v>0.8</v>
      </c>
      <c r="F17" s="38">
        <v>0.8</v>
      </c>
      <c r="G17" s="38">
        <v>0.8</v>
      </c>
      <c r="H17" s="38">
        <f>[1]Pesi!$B$4</f>
        <v>0.8</v>
      </c>
      <c r="I17" s="33"/>
      <c r="J17" s="31">
        <v>0.3</v>
      </c>
      <c r="K17" s="31">
        <v>0.45</v>
      </c>
      <c r="L17" s="134">
        <v>0.3</v>
      </c>
      <c r="M17" s="31">
        <v>0.3</v>
      </c>
      <c r="N17" s="162">
        <v>0.8</v>
      </c>
      <c r="O17" s="31">
        <v>0.3</v>
      </c>
      <c r="P17" s="135">
        <v>0.3</v>
      </c>
      <c r="Q17" s="31">
        <v>0.3</v>
      </c>
      <c r="R17" s="31">
        <v>0.3</v>
      </c>
      <c r="S17" s="39"/>
      <c r="T17" s="40"/>
      <c r="U17" s="32"/>
      <c r="V17" s="32"/>
      <c r="W17" s="32"/>
      <c r="X17" s="32"/>
      <c r="Y17" s="33"/>
    </row>
    <row r="18" spans="1:27" s="28" customFormat="1" x14ac:dyDescent="0.25">
      <c r="A18" s="178" t="s">
        <v>22</v>
      </c>
      <c r="B18" s="41" t="s">
        <v>36</v>
      </c>
      <c r="C18" s="137" t="s">
        <v>41</v>
      </c>
      <c r="D18" s="42" t="s">
        <v>43</v>
      </c>
      <c r="E18" s="42" t="s">
        <v>96</v>
      </c>
      <c r="F18" s="42" t="s">
        <v>42</v>
      </c>
      <c r="G18" s="42" t="s">
        <v>42</v>
      </c>
      <c r="H18" s="42" t="s">
        <v>44</v>
      </c>
      <c r="I18" s="185"/>
      <c r="J18" s="42" t="s">
        <v>44</v>
      </c>
      <c r="K18" s="32"/>
      <c r="L18" s="32"/>
      <c r="M18" s="32"/>
      <c r="N18" s="32"/>
      <c r="O18" s="32"/>
      <c r="P18" s="32"/>
      <c r="Q18" s="32"/>
      <c r="R18" s="32"/>
      <c r="S18" s="172" t="s">
        <v>43</v>
      </c>
      <c r="T18" s="42" t="s">
        <v>43</v>
      </c>
      <c r="U18" s="42" t="s">
        <v>44</v>
      </c>
      <c r="V18" s="42" t="s">
        <v>44</v>
      </c>
      <c r="W18" s="42" t="s">
        <v>95</v>
      </c>
      <c r="X18" s="32"/>
      <c r="Y18" s="43"/>
      <c r="AA18"/>
    </row>
    <row r="19" spans="1:27" s="28" customFormat="1" x14ac:dyDescent="0.25">
      <c r="A19" s="178"/>
      <c r="B19" s="41" t="s">
        <v>35</v>
      </c>
      <c r="C19" s="137" t="s">
        <v>44</v>
      </c>
      <c r="D19" s="42" t="s">
        <v>43</v>
      </c>
      <c r="E19" s="42" t="s">
        <v>41</v>
      </c>
      <c r="F19" s="42" t="s">
        <v>42</v>
      </c>
      <c r="G19" s="42" t="s">
        <v>42</v>
      </c>
      <c r="H19" s="42" t="s">
        <v>44</v>
      </c>
      <c r="I19" s="186"/>
      <c r="J19" s="42" t="s">
        <v>44</v>
      </c>
      <c r="K19" s="32"/>
      <c r="L19" s="32"/>
      <c r="M19" s="32"/>
      <c r="N19" s="32"/>
      <c r="O19" s="32"/>
      <c r="P19" s="32"/>
      <c r="Q19" s="32"/>
      <c r="R19" s="32"/>
      <c r="S19" s="172" t="s">
        <v>44</v>
      </c>
      <c r="T19" s="42" t="s">
        <v>44</v>
      </c>
      <c r="U19" s="42" t="s">
        <v>44</v>
      </c>
      <c r="V19" s="42" t="s">
        <v>44</v>
      </c>
      <c r="W19" s="42" t="s">
        <v>44</v>
      </c>
      <c r="X19" s="32"/>
      <c r="Y19" s="43"/>
    </row>
    <row r="20" spans="1:27" s="27" customFormat="1" x14ac:dyDescent="0.25">
      <c r="A20" s="178"/>
      <c r="B20" s="41" t="s">
        <v>39</v>
      </c>
      <c r="C20" s="138" t="s">
        <v>43</v>
      </c>
      <c r="D20" s="44" t="s">
        <v>43</v>
      </c>
      <c r="E20" s="44" t="s">
        <v>96</v>
      </c>
      <c r="F20" s="44" t="s">
        <v>42</v>
      </c>
      <c r="G20" s="44" t="s">
        <v>42</v>
      </c>
      <c r="H20" s="44" t="s">
        <v>44</v>
      </c>
      <c r="I20" s="187"/>
      <c r="J20" s="44" t="s">
        <v>44</v>
      </c>
      <c r="K20" s="37"/>
      <c r="L20" s="37"/>
      <c r="M20" s="37"/>
      <c r="N20" s="37"/>
      <c r="O20" s="37"/>
      <c r="P20" s="37"/>
      <c r="Q20" s="37"/>
      <c r="R20" s="45"/>
      <c r="S20" s="173" t="s">
        <v>43</v>
      </c>
      <c r="T20" s="44" t="s">
        <v>43</v>
      </c>
      <c r="U20" s="44" t="s">
        <v>44</v>
      </c>
      <c r="V20" s="44" t="s">
        <v>44</v>
      </c>
      <c r="W20" s="44" t="s">
        <v>95</v>
      </c>
      <c r="X20" s="32"/>
      <c r="Y20" s="41"/>
    </row>
    <row r="21" spans="1:27" s="28" customFormat="1" x14ac:dyDescent="0.25">
      <c r="A21" s="178"/>
      <c r="B21" s="41" t="s">
        <v>40</v>
      </c>
      <c r="C21" s="138">
        <v>0.01</v>
      </c>
      <c r="D21" s="108">
        <v>0.3</v>
      </c>
      <c r="E21" s="44">
        <v>0.19</v>
      </c>
      <c r="F21" s="108">
        <v>0.1</v>
      </c>
      <c r="G21" s="108">
        <v>0.1</v>
      </c>
      <c r="H21" s="108">
        <v>0.3</v>
      </c>
      <c r="I21" s="43">
        <f>SUM(C21:H21)</f>
        <v>1</v>
      </c>
      <c r="J21" s="42">
        <v>0</v>
      </c>
      <c r="K21" s="32"/>
      <c r="L21" s="32"/>
      <c r="M21" s="32"/>
      <c r="N21" s="32"/>
      <c r="O21" s="32"/>
      <c r="P21" s="32"/>
      <c r="Q21" s="32"/>
      <c r="R21" s="40"/>
      <c r="S21" s="174">
        <v>0.17499999999999999</v>
      </c>
      <c r="T21" s="46">
        <v>0.17499999999999999</v>
      </c>
      <c r="U21" s="46">
        <v>0.17499999999999999</v>
      </c>
      <c r="V21" s="46">
        <v>0.17499999999999999</v>
      </c>
      <c r="W21" s="47">
        <v>0.3</v>
      </c>
      <c r="X21" s="32"/>
      <c r="Y21" s="43"/>
    </row>
    <row r="22" spans="1:27" s="28" customFormat="1" x14ac:dyDescent="0.25">
      <c r="A22" s="178"/>
      <c r="B22" s="41" t="s">
        <v>48</v>
      </c>
      <c r="C22" s="138">
        <v>0.45</v>
      </c>
      <c r="D22" s="44">
        <v>0.45</v>
      </c>
      <c r="E22" s="108">
        <v>0.6</v>
      </c>
      <c r="F22" s="108">
        <v>0.8</v>
      </c>
      <c r="G22" s="108">
        <f>[1]Pesi!$B$4</f>
        <v>0.8</v>
      </c>
      <c r="H22" s="108">
        <v>0.3</v>
      </c>
      <c r="I22" s="43"/>
      <c r="J22" s="42">
        <v>0.3</v>
      </c>
      <c r="K22" s="40"/>
      <c r="L22" s="48"/>
      <c r="M22" s="32"/>
      <c r="N22" s="32"/>
      <c r="O22" s="32"/>
      <c r="P22" s="32"/>
      <c r="Q22" s="32"/>
      <c r="R22" s="40"/>
      <c r="S22" s="175">
        <v>0.45</v>
      </c>
      <c r="T22" s="141">
        <v>0.45</v>
      </c>
      <c r="U22" s="141">
        <v>0.3</v>
      </c>
      <c r="V22" s="141">
        <v>0.3</v>
      </c>
      <c r="W22" s="141">
        <v>0.3</v>
      </c>
      <c r="X22" s="32"/>
      <c r="Y22" s="43"/>
    </row>
  </sheetData>
  <mergeCells count="19">
    <mergeCell ref="H2:H7"/>
    <mergeCell ref="C2:C7"/>
    <mergeCell ref="C1:H1"/>
    <mergeCell ref="A18:A22"/>
    <mergeCell ref="X1:X7"/>
    <mergeCell ref="I13:I15"/>
    <mergeCell ref="I18:I20"/>
    <mergeCell ref="Y1:Y7"/>
    <mergeCell ref="K2:W6"/>
    <mergeCell ref="J1:W1"/>
    <mergeCell ref="J2:J7"/>
    <mergeCell ref="A13:A17"/>
    <mergeCell ref="K11:W11"/>
    <mergeCell ref="B1:B7"/>
    <mergeCell ref="D2:D7"/>
    <mergeCell ref="E2:E7"/>
    <mergeCell ref="F2:F7"/>
    <mergeCell ref="I1:I7"/>
    <mergeCell ref="G2:G7"/>
  </mergeCells>
  <pageMargins left="0.7" right="0.7" top="0.75" bottom="0.75" header="0.3" footer="0.3"/>
  <pageSetup paperSize="9" scale="17" orientation="portrait" r:id="rId1"/>
  <colBreaks count="1" manualBreakCount="1">
    <brk id="2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topLeftCell="A2" zoomScale="130" zoomScaleNormal="130" zoomScaleSheetLayoutView="100" workbookViewId="0">
      <pane xSplit="2" ySplit="6" topLeftCell="M8" activePane="bottomRight" state="frozenSplit"/>
      <selection activeCell="A2" sqref="A2"/>
      <selection pane="topRight" activeCell="B2" sqref="B2"/>
      <selection pane="bottomLeft" activeCell="A22" sqref="A22"/>
      <selection pane="bottomRight" activeCell="T8" sqref="T8:T13"/>
    </sheetView>
  </sheetViews>
  <sheetFormatPr defaultRowHeight="15" x14ac:dyDescent="0.25"/>
  <cols>
    <col min="1" max="1" width="11.7109375" customWidth="1"/>
    <col min="2" max="2" width="39.85546875" bestFit="1" customWidth="1"/>
    <col min="3" max="3" width="18" bestFit="1" customWidth="1"/>
    <col min="4" max="4" width="24.7109375" style="1" customWidth="1"/>
    <col min="5" max="5" width="23.85546875" customWidth="1"/>
    <col min="6" max="6" width="21" customWidth="1"/>
    <col min="7" max="7" width="27.140625" customWidth="1"/>
    <col min="8" max="8" width="24.5703125" customWidth="1"/>
    <col min="9" max="9" width="15.85546875" customWidth="1"/>
    <col min="10" max="10" width="26" customWidth="1"/>
    <col min="11" max="11" width="24.28515625" customWidth="1"/>
    <col min="12" max="12" width="12.28515625" customWidth="1"/>
    <col min="13" max="13" width="12" customWidth="1"/>
    <col min="14" max="14" width="18.5703125" bestFit="1" customWidth="1"/>
    <col min="15" max="15" width="23.5703125" customWidth="1"/>
    <col min="16" max="16" width="24.140625" customWidth="1"/>
    <col min="17" max="17" width="14.28515625" customWidth="1"/>
    <col min="18" max="18" width="19.5703125" customWidth="1"/>
    <col min="19" max="19" width="16" customWidth="1"/>
    <col min="20" max="20" width="18.140625" customWidth="1"/>
  </cols>
  <sheetData>
    <row r="1" spans="2:20" ht="15" customHeight="1" x14ac:dyDescent="0.25">
      <c r="B1" s="208" t="s">
        <v>1</v>
      </c>
      <c r="C1" s="215" t="s">
        <v>0</v>
      </c>
      <c r="D1" s="216"/>
      <c r="E1" s="216"/>
      <c r="F1" s="216"/>
      <c r="G1" s="216"/>
      <c r="H1" s="216"/>
      <c r="I1" s="212" t="s">
        <v>2</v>
      </c>
      <c r="J1" s="199" t="s">
        <v>6</v>
      </c>
      <c r="K1" s="200"/>
      <c r="L1" s="200"/>
      <c r="M1" s="200"/>
      <c r="N1" s="200"/>
      <c r="O1" s="200"/>
      <c r="P1" s="200"/>
      <c r="Q1" s="200"/>
      <c r="R1" s="200"/>
      <c r="S1" s="179" t="s">
        <v>3</v>
      </c>
      <c r="T1" s="188" t="s">
        <v>4</v>
      </c>
    </row>
    <row r="2" spans="2:20" ht="15" hidden="1" customHeight="1" x14ac:dyDescent="0.25">
      <c r="B2" s="209"/>
      <c r="C2" s="217" t="s">
        <v>23</v>
      </c>
      <c r="D2" s="217" t="s">
        <v>24</v>
      </c>
      <c r="E2" s="210" t="s">
        <v>25</v>
      </c>
      <c r="F2" s="210" t="s">
        <v>26</v>
      </c>
      <c r="G2" s="210" t="s">
        <v>27</v>
      </c>
      <c r="H2" s="210" t="s">
        <v>28</v>
      </c>
      <c r="I2" s="213"/>
      <c r="J2" s="202" t="s">
        <v>7</v>
      </c>
      <c r="K2" s="191" t="s">
        <v>5</v>
      </c>
      <c r="L2" s="192"/>
      <c r="M2" s="192"/>
      <c r="N2" s="192"/>
      <c r="O2" s="192"/>
      <c r="P2" s="192"/>
      <c r="Q2" s="192"/>
      <c r="R2" s="192"/>
      <c r="S2" s="180"/>
      <c r="T2" s="189"/>
    </row>
    <row r="3" spans="2:20" ht="15" hidden="1" customHeight="1" x14ac:dyDescent="0.25">
      <c r="B3" s="209"/>
      <c r="C3" s="218"/>
      <c r="D3" s="218"/>
      <c r="E3" s="211"/>
      <c r="F3" s="211"/>
      <c r="G3" s="211"/>
      <c r="H3" s="211"/>
      <c r="I3" s="213"/>
      <c r="J3" s="203"/>
      <c r="K3" s="191"/>
      <c r="L3" s="192"/>
      <c r="M3" s="192"/>
      <c r="N3" s="192"/>
      <c r="O3" s="192"/>
      <c r="P3" s="192"/>
      <c r="Q3" s="192"/>
      <c r="R3" s="192"/>
      <c r="S3" s="180"/>
      <c r="T3" s="189"/>
    </row>
    <row r="4" spans="2:20" ht="15" hidden="1" customHeight="1" x14ac:dyDescent="0.25">
      <c r="B4" s="209"/>
      <c r="C4" s="218"/>
      <c r="D4" s="218"/>
      <c r="E4" s="211"/>
      <c r="F4" s="211"/>
      <c r="G4" s="211"/>
      <c r="H4" s="211"/>
      <c r="I4" s="213"/>
      <c r="J4" s="203"/>
      <c r="K4" s="191"/>
      <c r="L4" s="192"/>
      <c r="M4" s="192"/>
      <c r="N4" s="192"/>
      <c r="O4" s="192"/>
      <c r="P4" s="192"/>
      <c r="Q4" s="192"/>
      <c r="R4" s="192"/>
      <c r="S4" s="180"/>
      <c r="T4" s="189"/>
    </row>
    <row r="5" spans="2:20" ht="10.5" hidden="1" customHeight="1" x14ac:dyDescent="0.25">
      <c r="B5" s="209"/>
      <c r="C5" s="218"/>
      <c r="D5" s="218"/>
      <c r="E5" s="211"/>
      <c r="F5" s="211"/>
      <c r="G5" s="211"/>
      <c r="H5" s="211"/>
      <c r="I5" s="213"/>
      <c r="J5" s="203"/>
      <c r="K5" s="191"/>
      <c r="L5" s="192"/>
      <c r="M5" s="192"/>
      <c r="N5" s="192"/>
      <c r="O5" s="192"/>
      <c r="P5" s="192"/>
      <c r="Q5" s="192"/>
      <c r="R5" s="192"/>
      <c r="S5" s="180"/>
      <c r="T5" s="189"/>
    </row>
    <row r="6" spans="2:20" ht="21.75" customHeight="1" x14ac:dyDescent="0.25">
      <c r="B6" s="209"/>
      <c r="C6" s="218"/>
      <c r="D6" s="218"/>
      <c r="E6" s="211"/>
      <c r="F6" s="211"/>
      <c r="G6" s="211"/>
      <c r="H6" s="211"/>
      <c r="I6" s="213"/>
      <c r="J6" s="203"/>
      <c r="K6" s="195"/>
      <c r="L6" s="196"/>
      <c r="M6" s="196"/>
      <c r="N6" s="196"/>
      <c r="O6" s="196"/>
      <c r="P6" s="196"/>
      <c r="Q6" s="196"/>
      <c r="R6" s="196"/>
      <c r="S6" s="180"/>
      <c r="T6" s="189"/>
    </row>
    <row r="7" spans="2:20" ht="51" customHeight="1" x14ac:dyDescent="0.25">
      <c r="B7" s="209"/>
      <c r="C7" s="218"/>
      <c r="D7" s="218"/>
      <c r="E7" s="211"/>
      <c r="F7" s="211"/>
      <c r="G7" s="211"/>
      <c r="H7" s="211"/>
      <c r="I7" s="213"/>
      <c r="J7" s="204"/>
      <c r="K7" s="7" t="s">
        <v>9</v>
      </c>
      <c r="L7" s="7" t="s">
        <v>10</v>
      </c>
      <c r="M7" s="7" t="s">
        <v>11</v>
      </c>
      <c r="N7" s="7" t="s">
        <v>12</v>
      </c>
      <c r="O7" s="7" t="s">
        <v>13</v>
      </c>
      <c r="P7" s="7" t="s">
        <v>14</v>
      </c>
      <c r="Q7" s="7" t="s">
        <v>15</v>
      </c>
      <c r="R7" s="8" t="s">
        <v>16</v>
      </c>
      <c r="S7" s="181"/>
      <c r="T7" s="190"/>
    </row>
    <row r="8" spans="2:20" x14ac:dyDescent="0.25">
      <c r="B8" s="70" t="s">
        <v>84</v>
      </c>
      <c r="C8" s="143">
        <f t="shared" ref="C8:H8" si="0">+C20*C21</f>
        <v>0.13500000000000001</v>
      </c>
      <c r="D8" s="124">
        <f t="shared" si="0"/>
        <v>4.5000000000000005E-2</v>
      </c>
      <c r="E8" s="82">
        <f t="shared" si="0"/>
        <v>0.2</v>
      </c>
      <c r="F8" s="82">
        <f t="shared" si="0"/>
        <v>0.16000000000000003</v>
      </c>
      <c r="G8" s="82">
        <f t="shared" si="0"/>
        <v>8.0000000000000016E-2</v>
      </c>
      <c r="H8" s="82">
        <f t="shared" si="0"/>
        <v>8.0000000000000016E-2</v>
      </c>
      <c r="I8" s="148">
        <f t="shared" ref="I8:I12" si="1">SUM(C8:H8)</f>
        <v>0.70000000000000018</v>
      </c>
      <c r="J8" s="83">
        <f>J20*J21</f>
        <v>0</v>
      </c>
      <c r="K8" s="83">
        <f t="shared" ref="K8:Q8" si="2">K20*K21</f>
        <v>3.6000000000000004E-2</v>
      </c>
      <c r="L8" s="83">
        <f t="shared" si="2"/>
        <v>0.06</v>
      </c>
      <c r="M8" s="83">
        <f t="shared" si="2"/>
        <v>2.4E-2</v>
      </c>
      <c r="N8" s="83">
        <f t="shared" si="2"/>
        <v>9.0000000000000011E-2</v>
      </c>
      <c r="O8" s="83">
        <f t="shared" si="2"/>
        <v>0.06</v>
      </c>
      <c r="P8" s="83">
        <f t="shared" si="2"/>
        <v>3.6000000000000004E-2</v>
      </c>
      <c r="Q8" s="83">
        <f t="shared" si="2"/>
        <v>2.4E-2</v>
      </c>
      <c r="R8" s="83">
        <v>0</v>
      </c>
      <c r="S8" s="84">
        <f>SUM(J8:R8)</f>
        <v>0.33000000000000007</v>
      </c>
      <c r="T8" s="146">
        <f>I8*S8</f>
        <v>0.23100000000000012</v>
      </c>
    </row>
    <row r="9" spans="2:20" x14ac:dyDescent="0.25">
      <c r="B9" s="70" t="s">
        <v>85</v>
      </c>
      <c r="C9" s="143">
        <f>+C25*C26</f>
        <v>0.3</v>
      </c>
      <c r="D9" s="124">
        <f>+D25*D26</f>
        <v>8.0000000000000016E-2</v>
      </c>
      <c r="E9" s="143">
        <f>+E25*E26</f>
        <v>0.2</v>
      </c>
      <c r="F9" s="82">
        <f>+F25*F26</f>
        <v>0.12</v>
      </c>
      <c r="G9" s="82">
        <f t="shared" ref="G9:H9" si="3">+G25*G26</f>
        <v>0.1</v>
      </c>
      <c r="H9" s="82">
        <f t="shared" si="3"/>
        <v>8.0000000000000016E-2</v>
      </c>
      <c r="I9" s="148">
        <f t="shared" si="1"/>
        <v>0.88000000000000012</v>
      </c>
      <c r="J9" s="83">
        <f>J25*J26</f>
        <v>0</v>
      </c>
      <c r="K9" s="83">
        <f>+K25*K26</f>
        <v>3.6000000000000004E-2</v>
      </c>
      <c r="L9" s="167">
        <f t="shared" ref="L9:Q9" si="4">+L25*L26</f>
        <v>0.16000000000000003</v>
      </c>
      <c r="M9" s="83">
        <f t="shared" si="4"/>
        <v>2.4E-2</v>
      </c>
      <c r="N9" s="159">
        <f t="shared" si="4"/>
        <v>9.0000000000000011E-2</v>
      </c>
      <c r="O9" s="83">
        <f t="shared" si="4"/>
        <v>0.06</v>
      </c>
      <c r="P9" s="136">
        <f t="shared" si="4"/>
        <v>2.4E-2</v>
      </c>
      <c r="Q9" s="83">
        <f t="shared" si="4"/>
        <v>2.4E-2</v>
      </c>
      <c r="R9" s="83">
        <v>0</v>
      </c>
      <c r="S9" s="160">
        <f>SUM(J9:R9)</f>
        <v>0.41800000000000009</v>
      </c>
      <c r="T9" s="161">
        <f t="shared" ref="T9:T13" si="5">I9*S9</f>
        <v>0.36784000000000011</v>
      </c>
    </row>
    <row r="10" spans="2:20" x14ac:dyDescent="0.25">
      <c r="B10" s="71" t="s">
        <v>86</v>
      </c>
      <c r="C10" s="143">
        <f>+C30*C31</f>
        <v>0.09</v>
      </c>
      <c r="D10" s="124">
        <f>+D30*D31</f>
        <v>8.0000000000000016E-2</v>
      </c>
      <c r="E10" s="82">
        <f>+E30*E31</f>
        <v>8.0000000000000016E-2</v>
      </c>
      <c r="F10" s="82">
        <f>+F30*F31</f>
        <v>9.0000000000000011E-2</v>
      </c>
      <c r="G10" s="82">
        <f t="shared" ref="G10:H10" si="6">+G30*G31</f>
        <v>0.1</v>
      </c>
      <c r="H10" s="82">
        <f t="shared" si="6"/>
        <v>4.5000000000000005E-2</v>
      </c>
      <c r="I10" s="148">
        <f t="shared" si="1"/>
        <v>0.48500000000000004</v>
      </c>
      <c r="J10" s="83">
        <f>J30*J31</f>
        <v>0</v>
      </c>
      <c r="K10" s="83">
        <f>+K30*K31</f>
        <v>2.4E-2</v>
      </c>
      <c r="L10" s="83">
        <f t="shared" ref="L10:Q10" si="7">+L30*L31</f>
        <v>0.06</v>
      </c>
      <c r="M10" s="83">
        <f t="shared" si="7"/>
        <v>2.4E-2</v>
      </c>
      <c r="N10" s="83">
        <f t="shared" si="7"/>
        <v>0.06</v>
      </c>
      <c r="O10" s="83">
        <f t="shared" si="7"/>
        <v>0.06</v>
      </c>
      <c r="P10" s="83">
        <f t="shared" si="7"/>
        <v>2.4E-2</v>
      </c>
      <c r="Q10" s="83">
        <f t="shared" si="7"/>
        <v>2.4E-2</v>
      </c>
      <c r="R10" s="83">
        <v>0</v>
      </c>
      <c r="S10" s="84">
        <f t="shared" ref="S10:S11" si="8">SUM(J10:R10)</f>
        <v>0.27600000000000002</v>
      </c>
      <c r="T10" s="146">
        <f t="shared" si="5"/>
        <v>0.13386000000000003</v>
      </c>
    </row>
    <row r="11" spans="2:20" x14ac:dyDescent="0.25">
      <c r="B11" s="73" t="s">
        <v>87</v>
      </c>
      <c r="C11" s="82">
        <f>+C35*C36</f>
        <v>0.09</v>
      </c>
      <c r="D11" s="124">
        <f>+D35*D36</f>
        <v>8.0000000000000016E-2</v>
      </c>
      <c r="E11" s="143">
        <f>+E35*E36</f>
        <v>8.0000000000000016E-2</v>
      </c>
      <c r="F11" s="82">
        <f>+F35*F36</f>
        <v>0.12</v>
      </c>
      <c r="G11" s="82">
        <f t="shared" ref="G11:H11" si="9">+G35*G36</f>
        <v>0.1</v>
      </c>
      <c r="H11" s="82">
        <f t="shared" si="9"/>
        <v>8.0000000000000016E-2</v>
      </c>
      <c r="I11" s="148">
        <f t="shared" si="1"/>
        <v>0.55000000000000004</v>
      </c>
      <c r="J11" s="83">
        <f>J40*J41</f>
        <v>0</v>
      </c>
      <c r="K11" s="83">
        <f>+K35*K36</f>
        <v>3.6000000000000004E-2</v>
      </c>
      <c r="L11" s="83">
        <f t="shared" ref="L11:Q11" si="10">+L35*L36</f>
        <v>0.06</v>
      </c>
      <c r="M11" s="83">
        <f t="shared" si="10"/>
        <v>2.4E-2</v>
      </c>
      <c r="N11" s="83">
        <f t="shared" si="10"/>
        <v>9.0000000000000011E-2</v>
      </c>
      <c r="O11" s="83">
        <f t="shared" si="10"/>
        <v>0.06</v>
      </c>
      <c r="P11" s="83">
        <f t="shared" si="10"/>
        <v>3.6000000000000004E-2</v>
      </c>
      <c r="Q11" s="83">
        <f t="shared" si="10"/>
        <v>2.4E-2</v>
      </c>
      <c r="R11" s="83">
        <v>0</v>
      </c>
      <c r="S11" s="84">
        <f t="shared" si="8"/>
        <v>0.33000000000000007</v>
      </c>
      <c r="T11" s="146">
        <f t="shared" si="5"/>
        <v>0.18150000000000005</v>
      </c>
    </row>
    <row r="12" spans="2:20" x14ac:dyDescent="0.25">
      <c r="B12" s="70" t="s">
        <v>88</v>
      </c>
      <c r="C12" s="82">
        <f>+C40*C41</f>
        <v>0.3</v>
      </c>
      <c r="D12" s="124">
        <f t="shared" ref="D12:H12" si="11">+D40*D41</f>
        <v>8.0000000000000016E-2</v>
      </c>
      <c r="E12" s="82">
        <f t="shared" si="11"/>
        <v>0.2</v>
      </c>
      <c r="F12" s="82">
        <f t="shared" si="11"/>
        <v>0.2</v>
      </c>
      <c r="G12" s="82">
        <f t="shared" si="11"/>
        <v>0.1</v>
      </c>
      <c r="H12" s="82">
        <f t="shared" si="11"/>
        <v>8.0000000000000016E-2</v>
      </c>
      <c r="I12" s="85">
        <f t="shared" si="1"/>
        <v>0.96</v>
      </c>
      <c r="J12" s="83">
        <f>J40*J41</f>
        <v>0</v>
      </c>
      <c r="K12" s="83">
        <f>+K40*K41</f>
        <v>3.6000000000000004E-2</v>
      </c>
      <c r="L12" s="83">
        <f t="shared" ref="L12:Q12" si="12">+L40*L41</f>
        <v>0</v>
      </c>
      <c r="M12" s="83">
        <f t="shared" si="12"/>
        <v>0</v>
      </c>
      <c r="N12" s="83">
        <f t="shared" si="12"/>
        <v>9.0000000000000011E-2</v>
      </c>
      <c r="O12" s="83">
        <f t="shared" si="12"/>
        <v>0.06</v>
      </c>
      <c r="P12" s="83">
        <f t="shared" si="12"/>
        <v>3.6000000000000004E-2</v>
      </c>
      <c r="Q12" s="83">
        <f t="shared" si="12"/>
        <v>2.4E-2</v>
      </c>
      <c r="R12" s="83">
        <v>0</v>
      </c>
      <c r="S12" s="84">
        <f>SUM(J12:R12)</f>
        <v>0.246</v>
      </c>
      <c r="T12" s="146">
        <f t="shared" si="5"/>
        <v>0.23615999999999998</v>
      </c>
    </row>
    <row r="13" spans="2:20" s="1" customFormat="1" x14ac:dyDescent="0.25">
      <c r="B13" s="70" t="s">
        <v>99</v>
      </c>
      <c r="C13" s="143">
        <f t="shared" ref="C13:H13" si="13">C45*C46</f>
        <v>0.09</v>
      </c>
      <c r="D13" s="144">
        <f t="shared" si="13"/>
        <v>8.0000000000000016E-2</v>
      </c>
      <c r="E13" s="143">
        <f t="shared" si="13"/>
        <v>8.0000000000000016E-2</v>
      </c>
      <c r="F13" s="144">
        <f t="shared" si="13"/>
        <v>0.12</v>
      </c>
      <c r="G13" s="143">
        <f t="shared" si="13"/>
        <v>0.1</v>
      </c>
      <c r="H13" s="143">
        <f t="shared" si="13"/>
        <v>8.0000000000000016E-2</v>
      </c>
      <c r="I13" s="148">
        <f>SUM(C13:H13)</f>
        <v>0.55000000000000004</v>
      </c>
      <c r="J13" s="145">
        <f t="shared" ref="J13:Q13" si="14">J45*J46</f>
        <v>0</v>
      </c>
      <c r="K13" s="149">
        <f t="shared" si="14"/>
        <v>3.6000000000000004E-2</v>
      </c>
      <c r="L13" s="149">
        <f t="shared" si="14"/>
        <v>0.06</v>
      </c>
      <c r="M13" s="149">
        <f t="shared" si="14"/>
        <v>2.4E-2</v>
      </c>
      <c r="N13" s="149">
        <f t="shared" si="14"/>
        <v>9.0000000000000011E-2</v>
      </c>
      <c r="O13" s="149">
        <f t="shared" si="14"/>
        <v>0.06</v>
      </c>
      <c r="P13" s="149">
        <f t="shared" si="14"/>
        <v>3.6000000000000004E-2</v>
      </c>
      <c r="Q13" s="149">
        <f t="shared" si="14"/>
        <v>2.4E-2</v>
      </c>
      <c r="R13" s="145">
        <v>0</v>
      </c>
      <c r="S13" s="148">
        <f>SUM(J13:R13)</f>
        <v>0.33000000000000007</v>
      </c>
      <c r="T13" s="147">
        <f t="shared" si="5"/>
        <v>0.18150000000000005</v>
      </c>
    </row>
    <row r="14" spans="2:20" s="1" customFormat="1" x14ac:dyDescent="0.25">
      <c r="B14" s="2"/>
      <c r="C14" s="74"/>
      <c r="D14" s="75"/>
      <c r="E14" s="75"/>
      <c r="F14" s="75"/>
      <c r="G14" s="74"/>
      <c r="H14" s="75"/>
      <c r="I14" s="76"/>
      <c r="J14" s="76"/>
      <c r="K14" s="77"/>
      <c r="L14" s="77"/>
      <c r="M14" s="77"/>
      <c r="N14" s="77"/>
      <c r="O14" s="77"/>
      <c r="P14" s="77"/>
      <c r="Q14" s="77"/>
      <c r="R14" s="77"/>
      <c r="S14" s="77"/>
      <c r="T14" s="115"/>
    </row>
    <row r="15" spans="2:20" s="11" customFormat="1" ht="154.5" customHeight="1" x14ac:dyDescent="0.25">
      <c r="B15" s="11" t="s">
        <v>29</v>
      </c>
      <c r="C15" s="78" t="s">
        <v>45</v>
      </c>
      <c r="D15" s="125" t="s">
        <v>33</v>
      </c>
      <c r="E15" s="79" t="s">
        <v>30</v>
      </c>
      <c r="F15" s="78" t="s">
        <v>31</v>
      </c>
      <c r="G15" s="78" t="s">
        <v>32</v>
      </c>
      <c r="H15" s="78" t="s">
        <v>34</v>
      </c>
      <c r="I15" s="80"/>
      <c r="J15" s="78" t="s">
        <v>37</v>
      </c>
      <c r="K15" s="219" t="s">
        <v>94</v>
      </c>
      <c r="L15" s="220"/>
      <c r="M15" s="220"/>
      <c r="N15" s="220"/>
      <c r="O15" s="220"/>
      <c r="P15" s="220"/>
      <c r="Q15" s="220"/>
      <c r="R15" s="220"/>
      <c r="S15" s="80"/>
      <c r="T15" s="80"/>
    </row>
    <row r="16" spans="2:20" x14ac:dyDescent="0.25">
      <c r="C16" s="81"/>
      <c r="D16" s="126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1:20" s="28" customFormat="1" x14ac:dyDescent="0.25">
      <c r="A17" s="221" t="s">
        <v>89</v>
      </c>
      <c r="B17" s="86" t="s">
        <v>36</v>
      </c>
      <c r="C17" s="151" t="s">
        <v>43</v>
      </c>
      <c r="D17" s="127" t="s">
        <v>43</v>
      </c>
      <c r="E17" s="87" t="s">
        <v>83</v>
      </c>
      <c r="F17" s="87" t="s">
        <v>42</v>
      </c>
      <c r="G17" s="87" t="s">
        <v>42</v>
      </c>
      <c r="H17" s="87" t="s">
        <v>42</v>
      </c>
      <c r="I17" s="224"/>
      <c r="J17" s="87" t="s">
        <v>44</v>
      </c>
      <c r="K17" s="88" t="s">
        <v>43</v>
      </c>
      <c r="L17" s="112" t="s">
        <v>44</v>
      </c>
      <c r="M17" s="112" t="s">
        <v>44</v>
      </c>
      <c r="N17" s="88" t="s">
        <v>43</v>
      </c>
      <c r="O17" s="112" t="s">
        <v>44</v>
      </c>
      <c r="P17" s="88" t="s">
        <v>43</v>
      </c>
      <c r="Q17" s="88" t="s">
        <v>44</v>
      </c>
      <c r="R17" s="88"/>
      <c r="S17" s="89"/>
      <c r="T17" s="90"/>
    </row>
    <row r="18" spans="1:20" s="28" customFormat="1" x14ac:dyDescent="0.25">
      <c r="A18" s="222"/>
      <c r="B18" s="91" t="s">
        <v>35</v>
      </c>
      <c r="C18" s="151" t="s">
        <v>43</v>
      </c>
      <c r="D18" s="127" t="s">
        <v>43</v>
      </c>
      <c r="E18" s="92" t="s">
        <v>83</v>
      </c>
      <c r="F18" s="92" t="s">
        <v>42</v>
      </c>
      <c r="G18" s="92" t="s">
        <v>42</v>
      </c>
      <c r="H18" s="92" t="s">
        <v>42</v>
      </c>
      <c r="I18" s="225"/>
      <c r="J18" s="117" t="s">
        <v>44</v>
      </c>
      <c r="K18" s="93" t="s">
        <v>44</v>
      </c>
      <c r="L18" s="113" t="s">
        <v>44</v>
      </c>
      <c r="M18" s="113" t="s">
        <v>44</v>
      </c>
      <c r="N18" s="93" t="s">
        <v>44</v>
      </c>
      <c r="O18" s="113" t="s">
        <v>44</v>
      </c>
      <c r="P18" s="93" t="s">
        <v>44</v>
      </c>
      <c r="Q18" s="93" t="s">
        <v>44</v>
      </c>
      <c r="R18" s="93"/>
      <c r="S18" s="94"/>
      <c r="T18" s="95"/>
    </row>
    <row r="19" spans="1:20" s="27" customFormat="1" x14ac:dyDescent="0.25">
      <c r="A19" s="222"/>
      <c r="B19" s="91" t="s">
        <v>39</v>
      </c>
      <c r="C19" s="177" t="s">
        <v>43</v>
      </c>
      <c r="D19" s="128" t="s">
        <v>43</v>
      </c>
      <c r="E19" s="96" t="s">
        <v>83</v>
      </c>
      <c r="F19" s="96" t="s">
        <v>42</v>
      </c>
      <c r="G19" s="96" t="s">
        <v>42</v>
      </c>
      <c r="H19" s="96" t="s">
        <v>42</v>
      </c>
      <c r="I19" s="225"/>
      <c r="J19" s="114" t="s">
        <v>44</v>
      </c>
      <c r="K19" s="97" t="s">
        <v>43</v>
      </c>
      <c r="L19" s="96" t="s">
        <v>44</v>
      </c>
      <c r="M19" s="96" t="s">
        <v>44</v>
      </c>
      <c r="N19" s="97" t="s">
        <v>43</v>
      </c>
      <c r="O19" s="96" t="s">
        <v>44</v>
      </c>
      <c r="P19" s="97" t="s">
        <v>43</v>
      </c>
      <c r="Q19" s="97" t="s">
        <v>44</v>
      </c>
      <c r="R19" s="97"/>
      <c r="S19" s="98"/>
      <c r="T19" s="99"/>
    </row>
    <row r="20" spans="1:20" s="28" customFormat="1" x14ac:dyDescent="0.25">
      <c r="A20" s="222"/>
      <c r="B20" s="91" t="s">
        <v>40</v>
      </c>
      <c r="C20" s="152">
        <v>0.3</v>
      </c>
      <c r="D20" s="129">
        <v>0.1</v>
      </c>
      <c r="E20" s="92">
        <v>0.2</v>
      </c>
      <c r="F20" s="92">
        <v>0.2</v>
      </c>
      <c r="G20" s="92">
        <v>0.1</v>
      </c>
      <c r="H20" s="92">
        <v>0.1</v>
      </c>
      <c r="I20" s="100">
        <f>SUM(C20:H20)</f>
        <v>1</v>
      </c>
      <c r="J20" s="92">
        <v>0</v>
      </c>
      <c r="K20" s="93">
        <v>0.08</v>
      </c>
      <c r="L20" s="113">
        <v>0.2</v>
      </c>
      <c r="M20" s="113">
        <v>0.08</v>
      </c>
      <c r="N20" s="93">
        <v>0.2</v>
      </c>
      <c r="O20" s="93">
        <v>0.2</v>
      </c>
      <c r="P20" s="93">
        <v>0.08</v>
      </c>
      <c r="Q20" s="93">
        <v>0.08</v>
      </c>
      <c r="R20" s="93">
        <v>0.08</v>
      </c>
      <c r="S20" s="94"/>
      <c r="T20" s="95"/>
    </row>
    <row r="21" spans="1:20" s="28" customFormat="1" x14ac:dyDescent="0.25">
      <c r="A21" s="223"/>
      <c r="B21" s="101" t="s">
        <v>48</v>
      </c>
      <c r="C21" s="154">
        <v>0.45</v>
      </c>
      <c r="D21" s="130">
        <v>0.45</v>
      </c>
      <c r="E21" s="102">
        <v>1</v>
      </c>
      <c r="F21" s="102">
        <v>0.8</v>
      </c>
      <c r="G21" s="102">
        <v>0.8</v>
      </c>
      <c r="H21" s="102">
        <v>0.8</v>
      </c>
      <c r="I21" s="103"/>
      <c r="J21" s="104">
        <v>0.3</v>
      </c>
      <c r="K21" s="105">
        <v>0.45</v>
      </c>
      <c r="L21" s="104">
        <v>0.3</v>
      </c>
      <c r="M21" s="104">
        <v>0.3</v>
      </c>
      <c r="N21" s="105">
        <v>0.45</v>
      </c>
      <c r="O21" s="104">
        <v>0.3</v>
      </c>
      <c r="P21" s="105">
        <v>0.45</v>
      </c>
      <c r="Q21" s="105">
        <v>0.3</v>
      </c>
      <c r="R21" s="105"/>
      <c r="S21" s="106"/>
      <c r="T21" s="107"/>
    </row>
    <row r="22" spans="1:20" x14ac:dyDescent="0.25">
      <c r="A22" s="221" t="s">
        <v>90</v>
      </c>
      <c r="B22" s="86" t="s">
        <v>36</v>
      </c>
      <c r="C22" s="89" t="s">
        <v>83</v>
      </c>
      <c r="D22" s="127" t="s">
        <v>42</v>
      </c>
      <c r="E22" s="89" t="s">
        <v>83</v>
      </c>
      <c r="F22" s="87" t="s">
        <v>41</v>
      </c>
      <c r="G22" s="87" t="s">
        <v>83</v>
      </c>
      <c r="H22" s="87" t="s">
        <v>42</v>
      </c>
      <c r="I22" s="224"/>
      <c r="J22" s="117" t="s">
        <v>44</v>
      </c>
      <c r="K22" s="88" t="s">
        <v>43</v>
      </c>
      <c r="L22" s="168" t="s">
        <v>42</v>
      </c>
      <c r="M22" s="93" t="s">
        <v>44</v>
      </c>
      <c r="N22" s="164" t="s">
        <v>43</v>
      </c>
      <c r="O22" s="116" t="s">
        <v>44</v>
      </c>
      <c r="P22" s="94" t="s">
        <v>44</v>
      </c>
      <c r="Q22" s="93" t="s">
        <v>44</v>
      </c>
      <c r="R22" s="93"/>
      <c r="S22" s="89"/>
      <c r="T22" s="90"/>
    </row>
    <row r="23" spans="1:20" x14ac:dyDescent="0.25">
      <c r="A23" s="222"/>
      <c r="B23" s="91" t="s">
        <v>35</v>
      </c>
      <c r="C23" s="89" t="s">
        <v>83</v>
      </c>
      <c r="D23" s="127" t="s">
        <v>42</v>
      </c>
      <c r="E23" s="94" t="s">
        <v>83</v>
      </c>
      <c r="F23" s="92" t="s">
        <v>41</v>
      </c>
      <c r="G23" s="92" t="s">
        <v>83</v>
      </c>
      <c r="H23" s="92" t="s">
        <v>42</v>
      </c>
      <c r="I23" s="225"/>
      <c r="J23" s="117" t="s">
        <v>44</v>
      </c>
      <c r="K23" s="93" t="s">
        <v>44</v>
      </c>
      <c r="L23" s="169" t="s">
        <v>41</v>
      </c>
      <c r="M23" s="93" t="s">
        <v>44</v>
      </c>
      <c r="N23" s="164" t="s">
        <v>43</v>
      </c>
      <c r="O23" s="113" t="s">
        <v>44</v>
      </c>
      <c r="P23" s="93" t="s">
        <v>44</v>
      </c>
      <c r="Q23" s="93" t="s">
        <v>44</v>
      </c>
      <c r="R23" s="93"/>
      <c r="S23" s="94"/>
      <c r="T23" s="95"/>
    </row>
    <row r="24" spans="1:20" x14ac:dyDescent="0.25">
      <c r="A24" s="222"/>
      <c r="B24" s="91" t="s">
        <v>39</v>
      </c>
      <c r="C24" s="142" t="s">
        <v>83</v>
      </c>
      <c r="D24" s="128" t="s">
        <v>42</v>
      </c>
      <c r="E24" s="98" t="s">
        <v>83</v>
      </c>
      <c r="F24" s="96" t="s">
        <v>41</v>
      </c>
      <c r="G24" s="96" t="s">
        <v>83</v>
      </c>
      <c r="H24" s="96" t="s">
        <v>42</v>
      </c>
      <c r="I24" s="225"/>
      <c r="J24" s="114" t="s">
        <v>44</v>
      </c>
      <c r="K24" s="97" t="s">
        <v>43</v>
      </c>
      <c r="L24" s="170" t="s">
        <v>42</v>
      </c>
      <c r="M24" s="97" t="s">
        <v>44</v>
      </c>
      <c r="N24" s="156" t="s">
        <v>43</v>
      </c>
      <c r="O24" s="96" t="s">
        <v>44</v>
      </c>
      <c r="P24" s="98" t="s">
        <v>44</v>
      </c>
      <c r="Q24" s="97" t="s">
        <v>44</v>
      </c>
      <c r="R24" s="97"/>
      <c r="S24" s="98"/>
      <c r="T24" s="99"/>
    </row>
    <row r="25" spans="1:20" x14ac:dyDescent="0.25">
      <c r="A25" s="222"/>
      <c r="B25" s="91" t="s">
        <v>40</v>
      </c>
      <c r="C25" s="94">
        <v>0.3</v>
      </c>
      <c r="D25" s="129">
        <v>0.1</v>
      </c>
      <c r="E25" s="94">
        <v>0.2</v>
      </c>
      <c r="F25" s="92">
        <v>0.2</v>
      </c>
      <c r="G25" s="92">
        <v>0.1</v>
      </c>
      <c r="H25" s="92">
        <v>0.1</v>
      </c>
      <c r="I25" s="100">
        <f>SUM(C25:H25)</f>
        <v>1</v>
      </c>
      <c r="J25" s="118">
        <v>0</v>
      </c>
      <c r="K25" s="93">
        <v>0.08</v>
      </c>
      <c r="L25" s="169">
        <v>0.2</v>
      </c>
      <c r="M25" s="120">
        <v>0.08</v>
      </c>
      <c r="N25" s="157">
        <v>0.2</v>
      </c>
      <c r="O25" s="93">
        <v>0.2</v>
      </c>
      <c r="P25" s="93">
        <v>0.08</v>
      </c>
      <c r="Q25" s="93">
        <v>0.08</v>
      </c>
      <c r="R25" s="93">
        <v>0.08</v>
      </c>
      <c r="S25" s="94"/>
      <c r="T25" s="95"/>
    </row>
    <row r="26" spans="1:20" x14ac:dyDescent="0.25">
      <c r="A26" s="223"/>
      <c r="B26" s="101" t="s">
        <v>48</v>
      </c>
      <c r="C26" s="140">
        <v>1</v>
      </c>
      <c r="D26" s="130">
        <v>0.8</v>
      </c>
      <c r="E26" s="140">
        <v>1</v>
      </c>
      <c r="F26" s="102">
        <v>0.6</v>
      </c>
      <c r="G26" s="102">
        <v>1</v>
      </c>
      <c r="H26" s="102">
        <v>0.8</v>
      </c>
      <c r="I26" s="103"/>
      <c r="J26" s="104">
        <v>0.3</v>
      </c>
      <c r="K26" s="105">
        <v>0.45</v>
      </c>
      <c r="L26" s="171">
        <v>0.8</v>
      </c>
      <c r="M26" s="105">
        <v>0.3</v>
      </c>
      <c r="N26" s="158">
        <v>0.45</v>
      </c>
      <c r="O26" s="113">
        <v>0.3</v>
      </c>
      <c r="P26" s="106">
        <v>0.3</v>
      </c>
      <c r="Q26" s="105">
        <v>0.3</v>
      </c>
      <c r="R26" s="105"/>
      <c r="S26" s="106"/>
      <c r="T26" s="107"/>
    </row>
    <row r="27" spans="1:20" x14ac:dyDescent="0.25">
      <c r="A27" s="221" t="s">
        <v>91</v>
      </c>
      <c r="B27" s="86" t="s">
        <v>36</v>
      </c>
      <c r="C27" s="89" t="s">
        <v>44</v>
      </c>
      <c r="D27" s="127" t="s">
        <v>42</v>
      </c>
      <c r="E27" s="122" t="s">
        <v>42</v>
      </c>
      <c r="F27" s="87" t="s">
        <v>43</v>
      </c>
      <c r="G27" s="87" t="s">
        <v>83</v>
      </c>
      <c r="H27" s="87" t="s">
        <v>44</v>
      </c>
      <c r="I27" s="224"/>
      <c r="J27" s="117" t="s">
        <v>44</v>
      </c>
      <c r="K27" s="88" t="s">
        <v>44</v>
      </c>
      <c r="L27" s="93" t="s">
        <v>44</v>
      </c>
      <c r="M27" s="93" t="s">
        <v>44</v>
      </c>
      <c r="N27" s="88" t="s">
        <v>44</v>
      </c>
      <c r="O27" s="113" t="s">
        <v>44</v>
      </c>
      <c r="P27" s="93" t="s">
        <v>44</v>
      </c>
      <c r="Q27" s="93" t="s">
        <v>44</v>
      </c>
      <c r="R27" s="93"/>
      <c r="S27" s="89"/>
      <c r="T27" s="90"/>
    </row>
    <row r="28" spans="1:20" x14ac:dyDescent="0.25">
      <c r="A28" s="222"/>
      <c r="B28" s="91" t="s">
        <v>35</v>
      </c>
      <c r="C28" s="89" t="s">
        <v>44</v>
      </c>
      <c r="D28" s="127" t="s">
        <v>42</v>
      </c>
      <c r="E28" s="123" t="s">
        <v>42</v>
      </c>
      <c r="F28" s="109" t="s">
        <v>43</v>
      </c>
      <c r="G28" s="92" t="s">
        <v>83</v>
      </c>
      <c r="H28" s="92" t="s">
        <v>43</v>
      </c>
      <c r="I28" s="225"/>
      <c r="J28" s="117" t="s">
        <v>44</v>
      </c>
      <c r="K28" s="93" t="s">
        <v>44</v>
      </c>
      <c r="L28" s="93" t="s">
        <v>44</v>
      </c>
      <c r="M28" s="93" t="s">
        <v>44</v>
      </c>
      <c r="N28" s="93" t="s">
        <v>44</v>
      </c>
      <c r="O28" s="113" t="s">
        <v>44</v>
      </c>
      <c r="P28" s="93" t="s">
        <v>44</v>
      </c>
      <c r="Q28" s="93" t="s">
        <v>44</v>
      </c>
      <c r="R28" s="93"/>
      <c r="S28" s="94"/>
      <c r="T28" s="95"/>
    </row>
    <row r="29" spans="1:20" x14ac:dyDescent="0.25">
      <c r="A29" s="222"/>
      <c r="B29" s="91" t="s">
        <v>39</v>
      </c>
      <c r="C29" s="142" t="s">
        <v>44</v>
      </c>
      <c r="D29" s="128" t="s">
        <v>42</v>
      </c>
      <c r="E29" s="96" t="s">
        <v>42</v>
      </c>
      <c r="F29" s="114" t="s">
        <v>43</v>
      </c>
      <c r="G29" s="96" t="s">
        <v>83</v>
      </c>
      <c r="H29" s="96" t="s">
        <v>43</v>
      </c>
      <c r="I29" s="225"/>
      <c r="J29" s="114" t="s">
        <v>44</v>
      </c>
      <c r="K29" s="97" t="s">
        <v>44</v>
      </c>
      <c r="L29" s="97" t="s">
        <v>44</v>
      </c>
      <c r="M29" s="97" t="s">
        <v>44</v>
      </c>
      <c r="N29" s="97" t="s">
        <v>44</v>
      </c>
      <c r="O29" s="96" t="s">
        <v>44</v>
      </c>
      <c r="P29" s="97" t="s">
        <v>44</v>
      </c>
      <c r="Q29" s="97" t="s">
        <v>44</v>
      </c>
      <c r="R29" s="97"/>
      <c r="S29" s="98"/>
      <c r="T29" s="99"/>
    </row>
    <row r="30" spans="1:20" x14ac:dyDescent="0.25">
      <c r="A30" s="222"/>
      <c r="B30" s="91" t="s">
        <v>40</v>
      </c>
      <c r="C30" s="94">
        <v>0.3</v>
      </c>
      <c r="D30" s="129">
        <v>0.1</v>
      </c>
      <c r="E30" s="123">
        <v>0.1</v>
      </c>
      <c r="F30" s="92">
        <v>0.2</v>
      </c>
      <c r="G30" s="92">
        <v>0.1</v>
      </c>
      <c r="H30" s="92">
        <v>0.1</v>
      </c>
      <c r="I30" s="100">
        <f>SUM(C30:H30)</f>
        <v>0.89999999999999991</v>
      </c>
      <c r="J30" s="118">
        <v>0</v>
      </c>
      <c r="K30" s="93">
        <v>0.08</v>
      </c>
      <c r="L30" s="120">
        <v>0.2</v>
      </c>
      <c r="M30" s="120">
        <v>0.08</v>
      </c>
      <c r="N30" s="93">
        <v>0.2</v>
      </c>
      <c r="O30" s="93">
        <v>0.2</v>
      </c>
      <c r="P30" s="93">
        <v>0.08</v>
      </c>
      <c r="Q30" s="93">
        <v>0.08</v>
      </c>
      <c r="R30" s="93">
        <v>0.08</v>
      </c>
      <c r="S30" s="94"/>
      <c r="T30" s="95"/>
    </row>
    <row r="31" spans="1:20" x14ac:dyDescent="0.25">
      <c r="A31" s="223"/>
      <c r="B31" s="101" t="s">
        <v>48</v>
      </c>
      <c r="C31" s="140">
        <v>0.3</v>
      </c>
      <c r="D31" s="130">
        <v>0.8</v>
      </c>
      <c r="E31" s="102">
        <v>0.8</v>
      </c>
      <c r="F31" s="102">
        <v>0.45</v>
      </c>
      <c r="G31" s="102">
        <v>1</v>
      </c>
      <c r="H31" s="102">
        <v>0.45</v>
      </c>
      <c r="I31" s="103"/>
      <c r="J31" s="104">
        <v>0.3</v>
      </c>
      <c r="K31" s="105">
        <v>0.3</v>
      </c>
      <c r="L31" s="105">
        <v>0.3</v>
      </c>
      <c r="M31" s="105">
        <v>0.3</v>
      </c>
      <c r="N31" s="105">
        <v>0.3</v>
      </c>
      <c r="O31" s="113">
        <v>0.3</v>
      </c>
      <c r="P31" s="105">
        <v>0.3</v>
      </c>
      <c r="Q31" s="105">
        <v>0.3</v>
      </c>
      <c r="R31" s="105"/>
      <c r="S31" s="106"/>
      <c r="T31" s="107"/>
    </row>
    <row r="32" spans="1:20" x14ac:dyDescent="0.25">
      <c r="A32" s="221" t="s">
        <v>92</v>
      </c>
      <c r="B32" s="86" t="s">
        <v>36</v>
      </c>
      <c r="C32" s="112" t="s">
        <v>44</v>
      </c>
      <c r="D32" s="127" t="s">
        <v>42</v>
      </c>
      <c r="E32" s="89" t="s">
        <v>42</v>
      </c>
      <c r="F32" s="87" t="s">
        <v>41</v>
      </c>
      <c r="G32" s="87" t="s">
        <v>83</v>
      </c>
      <c r="H32" s="87" t="s">
        <v>42</v>
      </c>
      <c r="I32" s="224"/>
      <c r="J32" s="117" t="s">
        <v>44</v>
      </c>
      <c r="K32" s="88" t="s">
        <v>43</v>
      </c>
      <c r="L32" s="93" t="s">
        <v>44</v>
      </c>
      <c r="M32" s="93" t="s">
        <v>44</v>
      </c>
      <c r="N32" s="88" t="s">
        <v>43</v>
      </c>
      <c r="O32" s="113" t="s">
        <v>44</v>
      </c>
      <c r="P32" s="88" t="s">
        <v>43</v>
      </c>
      <c r="Q32" s="93" t="s">
        <v>44</v>
      </c>
      <c r="R32" s="93"/>
      <c r="S32" s="89"/>
      <c r="T32" s="90"/>
    </row>
    <row r="33" spans="1:20" x14ac:dyDescent="0.25">
      <c r="A33" s="222"/>
      <c r="B33" s="91" t="s">
        <v>35</v>
      </c>
      <c r="C33" s="119" t="s">
        <v>44</v>
      </c>
      <c r="D33" s="129" t="s">
        <v>42</v>
      </c>
      <c r="E33" s="94" t="s">
        <v>42</v>
      </c>
      <c r="F33" s="92" t="s">
        <v>41</v>
      </c>
      <c r="G33" s="92" t="s">
        <v>83</v>
      </c>
      <c r="H33" s="92" t="s">
        <v>42</v>
      </c>
      <c r="I33" s="225"/>
      <c r="J33" s="117" t="s">
        <v>44</v>
      </c>
      <c r="K33" s="93" t="s">
        <v>44</v>
      </c>
      <c r="L33" s="93" t="s">
        <v>44</v>
      </c>
      <c r="M33" s="93" t="s">
        <v>44</v>
      </c>
      <c r="N33" s="93" t="s">
        <v>44</v>
      </c>
      <c r="O33" s="113" t="s">
        <v>44</v>
      </c>
      <c r="P33" s="93" t="s">
        <v>44</v>
      </c>
      <c r="Q33" s="93" t="s">
        <v>44</v>
      </c>
      <c r="R33" s="93"/>
      <c r="S33" s="94"/>
      <c r="T33" s="95"/>
    </row>
    <row r="34" spans="1:20" x14ac:dyDescent="0.25">
      <c r="A34" s="222"/>
      <c r="B34" s="91" t="s">
        <v>39</v>
      </c>
      <c r="C34" s="114" t="s">
        <v>44</v>
      </c>
      <c r="D34" s="131" t="s">
        <v>42</v>
      </c>
      <c r="E34" s="98" t="s">
        <v>42</v>
      </c>
      <c r="F34" s="96" t="s">
        <v>41</v>
      </c>
      <c r="G34" s="96" t="s">
        <v>83</v>
      </c>
      <c r="H34" s="96" t="s">
        <v>42</v>
      </c>
      <c r="I34" s="225"/>
      <c r="J34" s="114" t="s">
        <v>44</v>
      </c>
      <c r="K34" s="97" t="s">
        <v>43</v>
      </c>
      <c r="L34" s="97" t="s">
        <v>44</v>
      </c>
      <c r="M34" s="97" t="s">
        <v>44</v>
      </c>
      <c r="N34" s="97" t="s">
        <v>43</v>
      </c>
      <c r="O34" s="96" t="s">
        <v>44</v>
      </c>
      <c r="P34" s="97" t="s">
        <v>43</v>
      </c>
      <c r="Q34" s="97" t="s">
        <v>44</v>
      </c>
      <c r="R34" s="97"/>
      <c r="S34" s="98"/>
      <c r="T34" s="99"/>
    </row>
    <row r="35" spans="1:20" x14ac:dyDescent="0.25">
      <c r="A35" s="222"/>
      <c r="B35" s="91" t="s">
        <v>40</v>
      </c>
      <c r="C35" s="92">
        <v>0.3</v>
      </c>
      <c r="D35" s="129">
        <v>0.1</v>
      </c>
      <c r="E35" s="94">
        <v>0.1</v>
      </c>
      <c r="F35" s="92">
        <v>0.2</v>
      </c>
      <c r="G35" s="92">
        <v>0.1</v>
      </c>
      <c r="H35" s="92">
        <v>0.1</v>
      </c>
      <c r="I35" s="100">
        <f>SUM(C35:H35)</f>
        <v>0.89999999999999991</v>
      </c>
      <c r="J35" s="118">
        <v>0</v>
      </c>
      <c r="K35" s="93">
        <v>0.08</v>
      </c>
      <c r="L35" s="120">
        <v>0.2</v>
      </c>
      <c r="M35" s="120">
        <v>0.08</v>
      </c>
      <c r="N35" s="93">
        <v>0.2</v>
      </c>
      <c r="O35" s="93">
        <v>0.2</v>
      </c>
      <c r="P35" s="93">
        <v>0.08</v>
      </c>
      <c r="Q35" s="93">
        <v>0.08</v>
      </c>
      <c r="R35" s="93">
        <v>0.08</v>
      </c>
      <c r="S35" s="94"/>
      <c r="T35" s="95"/>
    </row>
    <row r="36" spans="1:20" x14ac:dyDescent="0.25">
      <c r="A36" s="223"/>
      <c r="B36" s="101" t="s">
        <v>48</v>
      </c>
      <c r="C36" s="102">
        <v>0.3</v>
      </c>
      <c r="D36" s="130">
        <v>0.8</v>
      </c>
      <c r="E36" s="140">
        <v>0.8</v>
      </c>
      <c r="F36" s="102">
        <v>0.6</v>
      </c>
      <c r="G36" s="102">
        <v>1</v>
      </c>
      <c r="H36" s="102">
        <v>0.8</v>
      </c>
      <c r="I36" s="103"/>
      <c r="J36" s="104">
        <v>0.3</v>
      </c>
      <c r="K36" s="105">
        <v>0.45</v>
      </c>
      <c r="L36" s="105">
        <v>0.3</v>
      </c>
      <c r="M36" s="105">
        <v>0.3</v>
      </c>
      <c r="N36" s="105">
        <v>0.45</v>
      </c>
      <c r="O36" s="113">
        <v>0.3</v>
      </c>
      <c r="P36" s="105">
        <v>0.45</v>
      </c>
      <c r="Q36" s="105">
        <v>0.3</v>
      </c>
      <c r="R36" s="105"/>
      <c r="S36" s="106"/>
      <c r="T36" s="107"/>
    </row>
    <row r="37" spans="1:20" x14ac:dyDescent="0.25">
      <c r="A37" s="221" t="s">
        <v>93</v>
      </c>
      <c r="B37" s="86" t="s">
        <v>36</v>
      </c>
      <c r="C37" s="112" t="s">
        <v>83</v>
      </c>
      <c r="D37" s="127" t="s">
        <v>42</v>
      </c>
      <c r="E37" s="87" t="s">
        <v>83</v>
      </c>
      <c r="F37" s="87" t="s">
        <v>83</v>
      </c>
      <c r="G37" s="87" t="s">
        <v>83</v>
      </c>
      <c r="H37" s="87" t="s">
        <v>42</v>
      </c>
      <c r="I37" s="224"/>
      <c r="J37" s="117" t="s">
        <v>44</v>
      </c>
      <c r="K37" s="88" t="s">
        <v>43</v>
      </c>
      <c r="L37" s="88"/>
      <c r="M37" s="88"/>
      <c r="N37" s="88" t="s">
        <v>43</v>
      </c>
      <c r="O37" s="88" t="s">
        <v>44</v>
      </c>
      <c r="P37" s="88" t="s">
        <v>43</v>
      </c>
      <c r="Q37" s="93" t="s">
        <v>44</v>
      </c>
      <c r="R37" s="93"/>
      <c r="S37" s="89"/>
      <c r="T37" s="90"/>
    </row>
    <row r="38" spans="1:20" x14ac:dyDescent="0.25">
      <c r="A38" s="222"/>
      <c r="B38" s="91" t="s">
        <v>35</v>
      </c>
      <c r="C38" s="112" t="s">
        <v>83</v>
      </c>
      <c r="D38" s="129" t="s">
        <v>42</v>
      </c>
      <c r="E38" s="92" t="s">
        <v>83</v>
      </c>
      <c r="F38" s="92" t="s">
        <v>83</v>
      </c>
      <c r="G38" s="92" t="s">
        <v>83</v>
      </c>
      <c r="H38" s="92" t="s">
        <v>42</v>
      </c>
      <c r="I38" s="225"/>
      <c r="J38" s="117" t="s">
        <v>44</v>
      </c>
      <c r="K38" s="93" t="s">
        <v>44</v>
      </c>
      <c r="L38" s="93"/>
      <c r="M38" s="93"/>
      <c r="N38" s="93" t="s">
        <v>44</v>
      </c>
      <c r="O38" s="93" t="s">
        <v>44</v>
      </c>
      <c r="P38" s="93" t="s">
        <v>44</v>
      </c>
      <c r="Q38" s="93" t="s">
        <v>44</v>
      </c>
      <c r="R38" s="93"/>
      <c r="S38" s="94"/>
      <c r="T38" s="95"/>
    </row>
    <row r="39" spans="1:20" x14ac:dyDescent="0.25">
      <c r="A39" s="222"/>
      <c r="B39" s="91" t="s">
        <v>39</v>
      </c>
      <c r="C39" s="96" t="s">
        <v>83</v>
      </c>
      <c r="D39" s="131" t="s">
        <v>42</v>
      </c>
      <c r="E39" s="96" t="s">
        <v>83</v>
      </c>
      <c r="F39" s="96" t="s">
        <v>83</v>
      </c>
      <c r="G39" s="96" t="s">
        <v>83</v>
      </c>
      <c r="H39" s="96" t="s">
        <v>42</v>
      </c>
      <c r="I39" s="225"/>
      <c r="J39" s="114" t="s">
        <v>44</v>
      </c>
      <c r="K39" s="97" t="s">
        <v>43</v>
      </c>
      <c r="L39" s="97"/>
      <c r="M39" s="97"/>
      <c r="N39" s="97" t="s">
        <v>43</v>
      </c>
      <c r="O39" s="97" t="s">
        <v>95</v>
      </c>
      <c r="P39" s="97" t="s">
        <v>43</v>
      </c>
      <c r="Q39" s="97" t="s">
        <v>44</v>
      </c>
      <c r="R39" s="97"/>
      <c r="S39" s="98"/>
      <c r="T39" s="99"/>
    </row>
    <row r="40" spans="1:20" x14ac:dyDescent="0.25">
      <c r="A40" s="222"/>
      <c r="B40" s="91" t="s">
        <v>40</v>
      </c>
      <c r="C40" s="113">
        <v>0.3</v>
      </c>
      <c r="D40" s="129">
        <v>0.1</v>
      </c>
      <c r="E40" s="92">
        <v>0.2</v>
      </c>
      <c r="F40" s="92">
        <v>0.2</v>
      </c>
      <c r="G40" s="92">
        <v>0.1</v>
      </c>
      <c r="H40" s="92">
        <v>0.1</v>
      </c>
      <c r="I40" s="100">
        <f>SUM(C40:H40)</f>
        <v>1</v>
      </c>
      <c r="J40" s="118">
        <v>0</v>
      </c>
      <c r="K40" s="93">
        <v>0.08</v>
      </c>
      <c r="L40" s="93"/>
      <c r="M40" s="93"/>
      <c r="N40" s="93">
        <v>0.2</v>
      </c>
      <c r="O40" s="93">
        <v>0.2</v>
      </c>
      <c r="P40" s="93">
        <v>0.08</v>
      </c>
      <c r="Q40" s="93">
        <v>0.08</v>
      </c>
      <c r="R40" s="93">
        <v>0.08</v>
      </c>
      <c r="S40" s="94"/>
      <c r="T40" s="95"/>
    </row>
    <row r="41" spans="1:20" x14ac:dyDescent="0.25">
      <c r="A41" s="223"/>
      <c r="B41" s="101" t="s">
        <v>48</v>
      </c>
      <c r="C41" s="102">
        <v>1</v>
      </c>
      <c r="D41" s="130">
        <v>0.8</v>
      </c>
      <c r="E41" s="102">
        <v>1</v>
      </c>
      <c r="F41" s="102">
        <v>1</v>
      </c>
      <c r="G41" s="102">
        <v>1</v>
      </c>
      <c r="H41" s="102">
        <v>0.8</v>
      </c>
      <c r="I41" s="103"/>
      <c r="J41" s="104">
        <v>0.3</v>
      </c>
      <c r="K41" s="105">
        <v>0.45</v>
      </c>
      <c r="L41" s="105"/>
      <c r="M41" s="105"/>
      <c r="N41" s="105">
        <v>0.45</v>
      </c>
      <c r="O41" s="105">
        <v>0.3</v>
      </c>
      <c r="P41" s="105">
        <v>0.45</v>
      </c>
      <c r="Q41" s="105">
        <v>0.3</v>
      </c>
      <c r="R41" s="105"/>
      <c r="S41" s="106"/>
      <c r="T41" s="107"/>
    </row>
    <row r="42" spans="1:20" x14ac:dyDescent="0.25">
      <c r="A42" s="221" t="s">
        <v>100</v>
      </c>
      <c r="B42" s="86" t="s">
        <v>36</v>
      </c>
      <c r="C42" s="89" t="s">
        <v>44</v>
      </c>
      <c r="D42" s="151" t="s">
        <v>42</v>
      </c>
      <c r="E42" s="89" t="s">
        <v>42</v>
      </c>
      <c r="F42" s="151" t="s">
        <v>41</v>
      </c>
      <c r="G42" s="151" t="s">
        <v>83</v>
      </c>
      <c r="H42" s="89" t="s">
        <v>42</v>
      </c>
      <c r="I42" s="224"/>
      <c r="J42" s="89" t="s">
        <v>44</v>
      </c>
      <c r="K42" s="89" t="s">
        <v>43</v>
      </c>
      <c r="L42" s="94" t="s">
        <v>44</v>
      </c>
      <c r="M42" s="94" t="s">
        <v>44</v>
      </c>
      <c r="N42" s="89" t="s">
        <v>43</v>
      </c>
      <c r="O42" s="89" t="s">
        <v>44</v>
      </c>
      <c r="P42" s="89" t="s">
        <v>43</v>
      </c>
      <c r="Q42" s="94" t="s">
        <v>44</v>
      </c>
      <c r="R42" s="121"/>
      <c r="S42" s="121"/>
      <c r="T42" s="121"/>
    </row>
    <row r="43" spans="1:20" x14ac:dyDescent="0.25">
      <c r="A43" s="222"/>
      <c r="B43" s="91" t="s">
        <v>35</v>
      </c>
      <c r="C43" s="89" t="s">
        <v>44</v>
      </c>
      <c r="D43" s="152" t="s">
        <v>42</v>
      </c>
      <c r="E43" s="94" t="s">
        <v>42</v>
      </c>
      <c r="F43" s="152" t="s">
        <v>41</v>
      </c>
      <c r="G43" s="152" t="s">
        <v>83</v>
      </c>
      <c r="H43" s="94" t="s">
        <v>42</v>
      </c>
      <c r="I43" s="225"/>
      <c r="J43" s="89" t="s">
        <v>44</v>
      </c>
      <c r="K43" s="94" t="s">
        <v>44</v>
      </c>
      <c r="L43" s="94" t="s">
        <v>44</v>
      </c>
      <c r="M43" s="94" t="s">
        <v>44</v>
      </c>
      <c r="N43" s="94" t="s">
        <v>44</v>
      </c>
      <c r="O43" s="94" t="s">
        <v>44</v>
      </c>
      <c r="P43" s="94" t="s">
        <v>44</v>
      </c>
      <c r="Q43" s="94" t="s">
        <v>44</v>
      </c>
      <c r="R43" s="121"/>
      <c r="S43" s="121"/>
      <c r="T43" s="121"/>
    </row>
    <row r="44" spans="1:20" x14ac:dyDescent="0.25">
      <c r="A44" s="222"/>
      <c r="B44" s="91" t="s">
        <v>39</v>
      </c>
      <c r="C44" s="142" t="s">
        <v>44</v>
      </c>
      <c r="D44" s="153" t="s">
        <v>42</v>
      </c>
      <c r="E44" s="98" t="s">
        <v>42</v>
      </c>
      <c r="F44" s="153" t="s">
        <v>41</v>
      </c>
      <c r="G44" s="153" t="s">
        <v>83</v>
      </c>
      <c r="H44" s="98" t="s">
        <v>42</v>
      </c>
      <c r="I44" s="225"/>
      <c r="J44" s="142" t="s">
        <v>44</v>
      </c>
      <c r="K44" s="98" t="s">
        <v>43</v>
      </c>
      <c r="L44" s="98" t="s">
        <v>44</v>
      </c>
      <c r="M44" s="98" t="s">
        <v>44</v>
      </c>
      <c r="N44" s="98" t="s">
        <v>43</v>
      </c>
      <c r="O44" s="98" t="s">
        <v>95</v>
      </c>
      <c r="P44" s="98" t="s">
        <v>43</v>
      </c>
      <c r="Q44" s="98" t="s">
        <v>44</v>
      </c>
      <c r="R44" s="121"/>
      <c r="S44" s="121"/>
      <c r="T44" s="121"/>
    </row>
    <row r="45" spans="1:20" x14ac:dyDescent="0.25">
      <c r="A45" s="222"/>
      <c r="B45" s="91" t="s">
        <v>40</v>
      </c>
      <c r="C45" s="94">
        <v>0.3</v>
      </c>
      <c r="D45" s="152">
        <v>0.1</v>
      </c>
      <c r="E45" s="94">
        <v>0.1</v>
      </c>
      <c r="F45" s="152">
        <v>0.2</v>
      </c>
      <c r="G45" s="152">
        <v>0.1</v>
      </c>
      <c r="H45" s="94">
        <v>0.1</v>
      </c>
      <c r="I45" s="95">
        <f>SUM(C45:H45)</f>
        <v>0.89999999999999991</v>
      </c>
      <c r="J45" s="94">
        <v>0</v>
      </c>
      <c r="K45" s="94">
        <v>0.08</v>
      </c>
      <c r="L45" s="94">
        <v>0.2</v>
      </c>
      <c r="M45" s="94">
        <v>0.08</v>
      </c>
      <c r="N45" s="94">
        <v>0.2</v>
      </c>
      <c r="O45" s="94">
        <v>0.2</v>
      </c>
      <c r="P45" s="94">
        <v>0.08</v>
      </c>
      <c r="Q45" s="94">
        <v>0.08</v>
      </c>
      <c r="R45" s="150">
        <v>0.08</v>
      </c>
      <c r="S45" s="121"/>
      <c r="T45" s="121"/>
    </row>
    <row r="46" spans="1:20" x14ac:dyDescent="0.25">
      <c r="A46" s="223"/>
      <c r="B46" s="101" t="s">
        <v>48</v>
      </c>
      <c r="C46" s="140">
        <v>0.3</v>
      </c>
      <c r="D46" s="154">
        <v>0.8</v>
      </c>
      <c r="E46" s="140">
        <v>0.8</v>
      </c>
      <c r="F46" s="155">
        <v>0.6</v>
      </c>
      <c r="G46" s="155">
        <v>1</v>
      </c>
      <c r="H46" s="140">
        <v>0.8</v>
      </c>
      <c r="I46" s="103"/>
      <c r="J46" s="106">
        <v>0.3</v>
      </c>
      <c r="K46" s="106">
        <v>0.45</v>
      </c>
      <c r="L46" s="106">
        <v>0.3</v>
      </c>
      <c r="M46" s="106">
        <v>0.3</v>
      </c>
      <c r="N46" s="106">
        <v>0.45</v>
      </c>
      <c r="O46" s="106">
        <v>0.3</v>
      </c>
      <c r="P46" s="106">
        <v>0.45</v>
      </c>
      <c r="Q46" s="106">
        <v>0.3</v>
      </c>
      <c r="R46" s="121"/>
      <c r="S46" s="121"/>
      <c r="T46" s="121"/>
    </row>
  </sheetData>
  <mergeCells count="27">
    <mergeCell ref="A42:A46"/>
    <mergeCell ref="I42:I44"/>
    <mergeCell ref="A22:A26"/>
    <mergeCell ref="A27:A31"/>
    <mergeCell ref="A32:A36"/>
    <mergeCell ref="A37:A41"/>
    <mergeCell ref="I22:I24"/>
    <mergeCell ref="I27:I29"/>
    <mergeCell ref="I32:I34"/>
    <mergeCell ref="I37:I39"/>
    <mergeCell ref="K15:R15"/>
    <mergeCell ref="A17:A21"/>
    <mergeCell ref="I17:I19"/>
    <mergeCell ref="B1:B7"/>
    <mergeCell ref="C1:H1"/>
    <mergeCell ref="I1:I7"/>
    <mergeCell ref="J1:R1"/>
    <mergeCell ref="S1:S7"/>
    <mergeCell ref="T1:T7"/>
    <mergeCell ref="C2:C7"/>
    <mergeCell ref="D2:D7"/>
    <mergeCell ref="E2:E7"/>
    <mergeCell ref="F2:F7"/>
    <mergeCell ref="K2:R6"/>
    <mergeCell ref="G2:G7"/>
    <mergeCell ref="H2:H7"/>
    <mergeCell ref="J2:J7"/>
  </mergeCells>
  <pageMargins left="0.7" right="0.7" top="0.75" bottom="0.75" header="0.3" footer="0.3"/>
  <pageSetup paperSize="8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J47"/>
  <sheetViews>
    <sheetView zoomScale="130" zoomScaleNormal="130" workbookViewId="0">
      <selection activeCell="H23" sqref="H23"/>
    </sheetView>
  </sheetViews>
  <sheetFormatPr defaultRowHeight="15" x14ac:dyDescent="0.25"/>
  <cols>
    <col min="7" max="7" width="24.85546875" customWidth="1"/>
    <col min="8" max="8" width="24" customWidth="1"/>
    <col min="9" max="9" width="19.85546875" customWidth="1"/>
    <col min="10" max="10" width="11.85546875" customWidth="1"/>
  </cols>
  <sheetData>
    <row r="1" spans="7:9" ht="15.75" customHeight="1" x14ac:dyDescent="0.25">
      <c r="G1" s="227" t="s">
        <v>46</v>
      </c>
      <c r="H1" s="228"/>
    </row>
    <row r="2" spans="7:9" ht="15.75" thickBot="1" x14ac:dyDescent="0.3">
      <c r="G2" s="14" t="s">
        <v>47</v>
      </c>
      <c r="H2" s="15" t="s">
        <v>48</v>
      </c>
    </row>
    <row r="3" spans="7:9" ht="15.75" thickBot="1" x14ac:dyDescent="0.3">
      <c r="G3" s="16" t="s">
        <v>49</v>
      </c>
      <c r="H3" s="17">
        <v>1</v>
      </c>
    </row>
    <row r="4" spans="7:9" ht="15.75" thickBot="1" x14ac:dyDescent="0.3">
      <c r="G4" s="18" t="s">
        <v>50</v>
      </c>
      <c r="H4" s="17">
        <v>0.8</v>
      </c>
    </row>
    <row r="5" spans="7:9" ht="15.75" thickBot="1" x14ac:dyDescent="0.3">
      <c r="G5" s="19" t="s">
        <v>51</v>
      </c>
      <c r="H5" s="17">
        <v>0.6</v>
      </c>
    </row>
    <row r="6" spans="7:9" ht="15.75" thickBot="1" x14ac:dyDescent="0.3">
      <c r="G6" s="20" t="s">
        <v>52</v>
      </c>
      <c r="H6" s="17">
        <v>0.45</v>
      </c>
    </row>
    <row r="7" spans="7:9" ht="15.75" thickBot="1" x14ac:dyDescent="0.3">
      <c r="G7" s="21" t="s">
        <v>53</v>
      </c>
      <c r="H7" s="17">
        <v>0.3</v>
      </c>
    </row>
    <row r="8" spans="7:9" ht="15.75" thickBot="1" x14ac:dyDescent="0.3"/>
    <row r="9" spans="7:9" s="22" customFormat="1" ht="15.75" thickBot="1" x14ac:dyDescent="0.3">
      <c r="G9" s="132" t="s">
        <v>55</v>
      </c>
      <c r="H9" s="133" t="s">
        <v>73</v>
      </c>
      <c r="I9" s="51" t="s">
        <v>74</v>
      </c>
    </row>
    <row r="10" spans="7:9" x14ac:dyDescent="0.25">
      <c r="G10" s="52" t="s">
        <v>75</v>
      </c>
      <c r="H10" s="53">
        <v>0.01</v>
      </c>
      <c r="I10" s="54">
        <v>0.3</v>
      </c>
    </row>
    <row r="11" spans="7:9" ht="25.5" x14ac:dyDescent="0.25">
      <c r="G11" s="55" t="s">
        <v>76</v>
      </c>
      <c r="H11" s="56">
        <v>0.3</v>
      </c>
      <c r="I11" s="57">
        <v>0.1</v>
      </c>
    </row>
    <row r="12" spans="7:9" ht="25.5" x14ac:dyDescent="0.25">
      <c r="G12" s="55" t="s">
        <v>77</v>
      </c>
      <c r="H12" s="56">
        <v>0.19</v>
      </c>
      <c r="I12" s="57">
        <v>0.2</v>
      </c>
    </row>
    <row r="13" spans="7:9" ht="25.5" x14ac:dyDescent="0.25">
      <c r="G13" s="55" t="s">
        <v>78</v>
      </c>
      <c r="H13" s="56">
        <v>0.1</v>
      </c>
      <c r="I13" s="57">
        <v>0.2</v>
      </c>
    </row>
    <row r="14" spans="7:9" x14ac:dyDescent="0.25">
      <c r="G14" s="55" t="s">
        <v>79</v>
      </c>
      <c r="H14" s="56">
        <v>0.1</v>
      </c>
      <c r="I14" s="57">
        <v>0.1</v>
      </c>
    </row>
    <row r="15" spans="7:9" ht="38.25" x14ac:dyDescent="0.25">
      <c r="G15" s="55" t="s">
        <v>80</v>
      </c>
      <c r="H15" s="56">
        <v>0.3</v>
      </c>
      <c r="I15" s="57">
        <v>0.1</v>
      </c>
    </row>
    <row r="16" spans="7:9" s="23" customFormat="1" ht="15.75" thickBot="1" x14ac:dyDescent="0.3">
      <c r="G16" s="58"/>
      <c r="H16" s="59">
        <f>SUM(H10:H15)</f>
        <v>1</v>
      </c>
      <c r="I16" s="60">
        <f>SUM(I10:I15)</f>
        <v>1</v>
      </c>
    </row>
    <row r="18" spans="7:10" ht="15.75" thickBot="1" x14ac:dyDescent="0.3"/>
    <row r="19" spans="7:10" ht="15.75" thickBot="1" x14ac:dyDescent="0.3">
      <c r="G19" s="229" t="s">
        <v>54</v>
      </c>
      <c r="H19" s="230"/>
    </row>
    <row r="20" spans="7:10" ht="15.75" thickBot="1" x14ac:dyDescent="0.3">
      <c r="G20" s="14" t="s">
        <v>47</v>
      </c>
      <c r="H20" s="15" t="s">
        <v>48</v>
      </c>
    </row>
    <row r="21" spans="7:10" ht="15.75" thickBot="1" x14ac:dyDescent="0.3">
      <c r="G21" s="16" t="s">
        <v>49</v>
      </c>
      <c r="H21" s="17">
        <v>1</v>
      </c>
    </row>
    <row r="22" spans="7:10" ht="15.75" thickBot="1" x14ac:dyDescent="0.3">
      <c r="G22" s="18" t="s">
        <v>50</v>
      </c>
      <c r="H22" s="17">
        <v>0.8</v>
      </c>
    </row>
    <row r="23" spans="7:10" ht="15.75" thickBot="1" x14ac:dyDescent="0.3">
      <c r="G23" s="20" t="s">
        <v>52</v>
      </c>
      <c r="H23" s="17">
        <v>0.45</v>
      </c>
    </row>
    <row r="24" spans="7:10" ht="15.75" thickBot="1" x14ac:dyDescent="0.3">
      <c r="G24" s="21" t="s">
        <v>53</v>
      </c>
      <c r="H24" s="17">
        <v>0.3</v>
      </c>
    </row>
    <row r="26" spans="7:10" ht="15.75" thickBot="1" x14ac:dyDescent="0.3"/>
    <row r="27" spans="7:10" ht="30.75" thickBot="1" x14ac:dyDescent="0.3">
      <c r="G27" s="231" t="s">
        <v>81</v>
      </c>
      <c r="H27" s="232"/>
      <c r="I27" s="133" t="s">
        <v>82</v>
      </c>
      <c r="J27" s="133" t="s">
        <v>74</v>
      </c>
    </row>
    <row r="28" spans="7:10" x14ac:dyDescent="0.25">
      <c r="G28" s="63">
        <v>1</v>
      </c>
      <c r="H28" s="64"/>
      <c r="I28" s="53">
        <v>0</v>
      </c>
      <c r="J28" s="53">
        <v>0</v>
      </c>
    </row>
    <row r="29" spans="7:10" x14ac:dyDescent="0.25">
      <c r="G29" s="226">
        <v>2</v>
      </c>
      <c r="H29" s="65" t="s">
        <v>57</v>
      </c>
      <c r="I29" s="56">
        <v>0.08</v>
      </c>
      <c r="J29" s="56">
        <v>0.08</v>
      </c>
    </row>
    <row r="30" spans="7:10" x14ac:dyDescent="0.25">
      <c r="G30" s="226"/>
      <c r="H30" s="66" t="s">
        <v>58</v>
      </c>
      <c r="I30" s="69">
        <v>0.2</v>
      </c>
      <c r="J30" s="69">
        <v>0.2</v>
      </c>
    </row>
    <row r="31" spans="7:10" x14ac:dyDescent="0.25">
      <c r="G31" s="226"/>
      <c r="H31" s="66" t="s">
        <v>59</v>
      </c>
      <c r="I31" s="56">
        <v>0.08</v>
      </c>
      <c r="J31" s="56">
        <v>0.08</v>
      </c>
    </row>
    <row r="32" spans="7:10" x14ac:dyDescent="0.25">
      <c r="G32" s="226"/>
      <c r="H32" s="66" t="s">
        <v>60</v>
      </c>
      <c r="I32" s="69">
        <v>0.2</v>
      </c>
      <c r="J32" s="69">
        <v>0.2</v>
      </c>
    </row>
    <row r="33" spans="7:10" x14ac:dyDescent="0.25">
      <c r="G33" s="226"/>
      <c r="H33" s="66" t="s">
        <v>61</v>
      </c>
      <c r="I33" s="69">
        <v>0.2</v>
      </c>
      <c r="J33" s="69">
        <v>0.2</v>
      </c>
    </row>
    <row r="34" spans="7:10" x14ac:dyDescent="0.25">
      <c r="G34" s="226"/>
      <c r="H34" s="65" t="s">
        <v>62</v>
      </c>
      <c r="I34" s="56">
        <v>0.08</v>
      </c>
      <c r="J34" s="56">
        <v>0.08</v>
      </c>
    </row>
    <row r="35" spans="7:10" x14ac:dyDescent="0.25">
      <c r="G35" s="226"/>
      <c r="H35" s="65" t="s">
        <v>63</v>
      </c>
      <c r="I35" s="56">
        <v>0.08</v>
      </c>
      <c r="J35" s="56">
        <v>0.08</v>
      </c>
    </row>
    <row r="36" spans="7:10" x14ac:dyDescent="0.25">
      <c r="G36" s="226"/>
      <c r="H36" s="65" t="s">
        <v>64</v>
      </c>
      <c r="I36" s="56">
        <v>0.08</v>
      </c>
      <c r="J36" s="56">
        <v>0.08</v>
      </c>
    </row>
    <row r="37" spans="7:10" ht="15.75" thickBot="1" x14ac:dyDescent="0.3">
      <c r="G37" s="67"/>
      <c r="H37" s="59"/>
      <c r="I37" s="59">
        <f>SUM(I28:I36)</f>
        <v>0.99999999999999989</v>
      </c>
      <c r="J37" s="59">
        <f>SUM(J28:J36)</f>
        <v>0.99999999999999989</v>
      </c>
    </row>
    <row r="38" spans="7:10" x14ac:dyDescent="0.25">
      <c r="I38">
        <f>0.0225/5</f>
        <v>4.4999999999999997E-3</v>
      </c>
    </row>
    <row r="39" spans="7:10" ht="15.75" thickBot="1" x14ac:dyDescent="0.3"/>
    <row r="40" spans="7:10" ht="15.75" thickBot="1" x14ac:dyDescent="0.3">
      <c r="G40" s="231" t="s">
        <v>65</v>
      </c>
      <c r="H40" s="232"/>
      <c r="I40" s="62" t="s">
        <v>56</v>
      </c>
    </row>
    <row r="41" spans="7:10" x14ac:dyDescent="0.25">
      <c r="G41" s="63">
        <v>1</v>
      </c>
      <c r="H41" s="68">
        <v>1</v>
      </c>
      <c r="I41" s="54">
        <v>0</v>
      </c>
    </row>
    <row r="42" spans="7:10" x14ac:dyDescent="0.25">
      <c r="G42" s="226">
        <v>2</v>
      </c>
      <c r="H42" s="65" t="s">
        <v>66</v>
      </c>
      <c r="I42" s="121">
        <v>0.17499999999999999</v>
      </c>
    </row>
    <row r="43" spans="7:10" x14ac:dyDescent="0.25">
      <c r="G43" s="226"/>
      <c r="H43" s="65" t="s">
        <v>67</v>
      </c>
      <c r="I43" s="121">
        <v>0.17499999999999999</v>
      </c>
    </row>
    <row r="44" spans="7:10" x14ac:dyDescent="0.25">
      <c r="G44" s="226"/>
      <c r="H44" s="65" t="s">
        <v>68</v>
      </c>
      <c r="I44" s="121">
        <v>0.17499999999999999</v>
      </c>
    </row>
    <row r="45" spans="7:10" x14ac:dyDescent="0.25">
      <c r="G45" s="226"/>
      <c r="H45" s="65" t="s">
        <v>69</v>
      </c>
      <c r="I45" s="121">
        <v>0.17499999999999999</v>
      </c>
    </row>
    <row r="46" spans="7:10" x14ac:dyDescent="0.25">
      <c r="G46" s="226"/>
      <c r="H46" s="65" t="s">
        <v>70</v>
      </c>
      <c r="I46" s="121">
        <v>0.3</v>
      </c>
    </row>
    <row r="47" spans="7:10" ht="15.75" thickBot="1" x14ac:dyDescent="0.3">
      <c r="G47" s="67"/>
      <c r="H47" s="59"/>
      <c r="I47" s="60">
        <f>SUM(I41:I46)</f>
        <v>1</v>
      </c>
    </row>
  </sheetData>
  <mergeCells count="6">
    <mergeCell ref="G42:G46"/>
    <mergeCell ref="G1:H1"/>
    <mergeCell ref="G19:H19"/>
    <mergeCell ref="G27:H27"/>
    <mergeCell ref="G29:G36"/>
    <mergeCell ref="G40:H40"/>
  </mergeCells>
  <conditionalFormatting sqref="I47 H16:I16 I37:J37">
    <cfRule type="cellIs" dxfId="5" priority="3" operator="notEqual">
      <formula>1</formula>
    </cfRule>
  </conditionalFormatting>
  <conditionalFormatting sqref="H10:I15">
    <cfRule type="cellIs" dxfId="4" priority="2" operator="greaterThan">
      <formula>0.155</formula>
    </cfRule>
  </conditionalFormatting>
  <conditionalFormatting sqref="I10:I15">
    <cfRule type="cellIs" dxfId="3" priority="1" operator="greaterThan">
      <formula>0.175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workbookViewId="0">
      <selection activeCell="B4" sqref="B4"/>
    </sheetView>
  </sheetViews>
  <sheetFormatPr defaultRowHeight="15" x14ac:dyDescent="0.25"/>
  <cols>
    <col min="1" max="1" width="24.85546875" customWidth="1"/>
    <col min="2" max="2" width="24" customWidth="1"/>
    <col min="3" max="3" width="19.85546875" customWidth="1"/>
    <col min="4" max="4" width="11.85546875" customWidth="1"/>
  </cols>
  <sheetData>
    <row r="1" spans="1:3" ht="15.75" customHeight="1" x14ac:dyDescent="0.25">
      <c r="A1" s="227" t="s">
        <v>46</v>
      </c>
      <c r="B1" s="228"/>
    </row>
    <row r="2" spans="1:3" ht="15.75" thickBot="1" x14ac:dyDescent="0.3">
      <c r="A2" s="14" t="s">
        <v>47</v>
      </c>
      <c r="B2" s="15" t="s">
        <v>48</v>
      </c>
    </row>
    <row r="3" spans="1:3" ht="15.75" thickBot="1" x14ac:dyDescent="0.3">
      <c r="A3" s="16" t="s">
        <v>49</v>
      </c>
      <c r="B3" s="17">
        <v>1</v>
      </c>
    </row>
    <row r="4" spans="1:3" ht="15.75" thickBot="1" x14ac:dyDescent="0.3">
      <c r="A4" s="18" t="s">
        <v>50</v>
      </c>
      <c r="B4" s="17">
        <v>0.8</v>
      </c>
    </row>
    <row r="5" spans="1:3" ht="15.75" thickBot="1" x14ac:dyDescent="0.3">
      <c r="A5" s="19" t="s">
        <v>51</v>
      </c>
      <c r="B5" s="17">
        <v>0.6</v>
      </c>
    </row>
    <row r="6" spans="1:3" ht="15.75" thickBot="1" x14ac:dyDescent="0.3">
      <c r="A6" s="20" t="s">
        <v>52</v>
      </c>
      <c r="B6" s="17">
        <v>0.45</v>
      </c>
    </row>
    <row r="7" spans="1:3" ht="15.75" thickBot="1" x14ac:dyDescent="0.3">
      <c r="A7" s="21" t="s">
        <v>53</v>
      </c>
      <c r="B7" s="17">
        <v>0.3</v>
      </c>
    </row>
    <row r="8" spans="1:3" ht="15.75" thickBot="1" x14ac:dyDescent="0.3"/>
    <row r="9" spans="1:3" s="22" customFormat="1" ht="15.75" thickBot="1" x14ac:dyDescent="0.3">
      <c r="A9" s="49" t="s">
        <v>55</v>
      </c>
      <c r="B9" s="50" t="s">
        <v>73</v>
      </c>
      <c r="C9" s="51" t="s">
        <v>74</v>
      </c>
    </row>
    <row r="10" spans="1:3" x14ac:dyDescent="0.25">
      <c r="A10" s="52" t="s">
        <v>75</v>
      </c>
      <c r="B10" s="53">
        <v>0.01</v>
      </c>
      <c r="C10" s="54">
        <v>0.3</v>
      </c>
    </row>
    <row r="11" spans="1:3" ht="29.25" customHeight="1" x14ac:dyDescent="0.25">
      <c r="A11" s="55" t="s">
        <v>76</v>
      </c>
      <c r="B11" s="56">
        <v>0.3</v>
      </c>
      <c r="C11" s="57">
        <v>0.1</v>
      </c>
    </row>
    <row r="12" spans="1:3" ht="29.25" customHeight="1" x14ac:dyDescent="0.25">
      <c r="A12" s="55" t="s">
        <v>77</v>
      </c>
      <c r="B12" s="56">
        <v>0.19</v>
      </c>
      <c r="C12" s="57">
        <v>0.2</v>
      </c>
    </row>
    <row r="13" spans="1:3" ht="29.25" customHeight="1" x14ac:dyDescent="0.25">
      <c r="A13" s="55" t="s">
        <v>78</v>
      </c>
      <c r="B13" s="56">
        <v>0.1</v>
      </c>
      <c r="C13" s="57">
        <v>0.2</v>
      </c>
    </row>
    <row r="14" spans="1:3" x14ac:dyDescent="0.25">
      <c r="A14" s="55" t="s">
        <v>79</v>
      </c>
      <c r="B14" s="56">
        <v>0.1</v>
      </c>
      <c r="C14" s="57">
        <v>0.1</v>
      </c>
    </row>
    <row r="15" spans="1:3" ht="39" customHeight="1" x14ac:dyDescent="0.25">
      <c r="A15" s="55" t="s">
        <v>80</v>
      </c>
      <c r="B15" s="56">
        <v>0.3</v>
      </c>
      <c r="C15" s="57">
        <v>0.1</v>
      </c>
    </row>
    <row r="16" spans="1:3" s="23" customFormat="1" ht="24" customHeight="1" thickBot="1" x14ac:dyDescent="0.3">
      <c r="A16" s="58"/>
      <c r="B16" s="59">
        <f>SUM(B10:B15)</f>
        <v>1</v>
      </c>
      <c r="C16" s="60">
        <f>SUM(C10:C15)</f>
        <v>1</v>
      </c>
    </row>
    <row r="18" spans="1:4" ht="15.75" thickBot="1" x14ac:dyDescent="0.3"/>
    <row r="19" spans="1:4" ht="15.75" thickBot="1" x14ac:dyDescent="0.3">
      <c r="A19" s="229" t="s">
        <v>54</v>
      </c>
      <c r="B19" s="230"/>
    </row>
    <row r="20" spans="1:4" ht="15.75" thickBot="1" x14ac:dyDescent="0.3">
      <c r="A20" s="14" t="s">
        <v>47</v>
      </c>
      <c r="B20" s="15" t="s">
        <v>48</v>
      </c>
    </row>
    <row r="21" spans="1:4" ht="15.75" thickBot="1" x14ac:dyDescent="0.3">
      <c r="A21" s="16" t="s">
        <v>49</v>
      </c>
      <c r="B21" s="17">
        <v>1</v>
      </c>
    </row>
    <row r="22" spans="1:4" ht="15.75" thickBot="1" x14ac:dyDescent="0.3">
      <c r="A22" s="18" t="s">
        <v>50</v>
      </c>
      <c r="B22" s="17">
        <v>0.8</v>
      </c>
    </row>
    <row r="23" spans="1:4" ht="15.75" thickBot="1" x14ac:dyDescent="0.3">
      <c r="A23" s="20" t="s">
        <v>52</v>
      </c>
      <c r="B23" s="17">
        <v>0.45</v>
      </c>
    </row>
    <row r="24" spans="1:4" ht="15.75" thickBot="1" x14ac:dyDescent="0.3">
      <c r="A24" s="21" t="s">
        <v>53</v>
      </c>
      <c r="B24" s="17">
        <v>0.3</v>
      </c>
    </row>
    <row r="26" spans="1:4" ht="15.75" thickBot="1" x14ac:dyDescent="0.3"/>
    <row r="27" spans="1:4" ht="30.75" thickBot="1" x14ac:dyDescent="0.3">
      <c r="A27" s="231" t="s">
        <v>81</v>
      </c>
      <c r="B27" s="232"/>
      <c r="C27" s="61" t="s">
        <v>82</v>
      </c>
      <c r="D27" s="61" t="s">
        <v>74</v>
      </c>
    </row>
    <row r="28" spans="1:4" x14ac:dyDescent="0.25">
      <c r="A28" s="63">
        <v>1</v>
      </c>
      <c r="B28" s="64"/>
      <c r="C28" s="53">
        <v>0</v>
      </c>
      <c r="D28" s="53">
        <v>0</v>
      </c>
    </row>
    <row r="29" spans="1:4" x14ac:dyDescent="0.25">
      <c r="A29" s="226">
        <v>2</v>
      </c>
      <c r="B29" s="65" t="s">
        <v>57</v>
      </c>
      <c r="C29" s="56">
        <v>0.08</v>
      </c>
      <c r="D29" s="56">
        <v>0.08</v>
      </c>
    </row>
    <row r="30" spans="1:4" x14ac:dyDescent="0.25">
      <c r="A30" s="226"/>
      <c r="B30" s="66" t="s">
        <v>58</v>
      </c>
      <c r="C30" s="69">
        <v>0.2</v>
      </c>
      <c r="D30" s="69">
        <v>0.2</v>
      </c>
    </row>
    <row r="31" spans="1:4" x14ac:dyDescent="0.25">
      <c r="A31" s="226"/>
      <c r="B31" s="66" t="s">
        <v>59</v>
      </c>
      <c r="C31" s="56">
        <v>0.08</v>
      </c>
      <c r="D31" s="56">
        <v>0.08</v>
      </c>
    </row>
    <row r="32" spans="1:4" x14ac:dyDescent="0.25">
      <c r="A32" s="226"/>
      <c r="B32" s="66" t="s">
        <v>60</v>
      </c>
      <c r="C32" s="69">
        <v>0.2</v>
      </c>
      <c r="D32" s="69">
        <v>0.2</v>
      </c>
    </row>
    <row r="33" spans="1:4" x14ac:dyDescent="0.25">
      <c r="A33" s="226"/>
      <c r="B33" s="66" t="s">
        <v>61</v>
      </c>
      <c r="C33" s="69">
        <v>0.2</v>
      </c>
      <c r="D33" s="69">
        <v>0.2</v>
      </c>
    </row>
    <row r="34" spans="1:4" x14ac:dyDescent="0.25">
      <c r="A34" s="226"/>
      <c r="B34" s="65" t="s">
        <v>62</v>
      </c>
      <c r="C34" s="56">
        <v>0.08</v>
      </c>
      <c r="D34" s="56">
        <v>0.08</v>
      </c>
    </row>
    <row r="35" spans="1:4" x14ac:dyDescent="0.25">
      <c r="A35" s="226"/>
      <c r="B35" s="65" t="s">
        <v>63</v>
      </c>
      <c r="C35" s="56">
        <v>0.08</v>
      </c>
      <c r="D35" s="56">
        <v>0.08</v>
      </c>
    </row>
    <row r="36" spans="1:4" x14ac:dyDescent="0.25">
      <c r="A36" s="226"/>
      <c r="B36" s="65" t="s">
        <v>64</v>
      </c>
      <c r="C36" s="56">
        <v>0.08</v>
      </c>
      <c r="D36" s="56">
        <v>0.08</v>
      </c>
    </row>
    <row r="37" spans="1:4" ht="15.75" thickBot="1" x14ac:dyDescent="0.3">
      <c r="A37" s="67"/>
      <c r="B37" s="59"/>
      <c r="C37" s="59">
        <f>SUM(C28:C36)</f>
        <v>0.99999999999999989</v>
      </c>
      <c r="D37" s="59">
        <f>SUM(D28:D36)</f>
        <v>0.99999999999999989</v>
      </c>
    </row>
    <row r="38" spans="1:4" x14ac:dyDescent="0.25">
      <c r="C38">
        <f>0.0225/5</f>
        <v>4.4999999999999997E-3</v>
      </c>
    </row>
    <row r="39" spans="1:4" ht="15.75" thickBot="1" x14ac:dyDescent="0.3"/>
    <row r="40" spans="1:4" ht="15.75" thickBot="1" x14ac:dyDescent="0.3">
      <c r="A40" s="231" t="s">
        <v>65</v>
      </c>
      <c r="B40" s="232"/>
      <c r="C40" s="62" t="s">
        <v>56</v>
      </c>
    </row>
    <row r="41" spans="1:4" x14ac:dyDescent="0.25">
      <c r="A41" s="63">
        <v>1</v>
      </c>
      <c r="B41" s="68">
        <v>1</v>
      </c>
      <c r="C41" s="54">
        <v>0</v>
      </c>
    </row>
    <row r="42" spans="1:4" x14ac:dyDescent="0.25">
      <c r="A42" s="226">
        <v>2</v>
      </c>
      <c r="B42" s="65" t="s">
        <v>66</v>
      </c>
      <c r="C42" s="121">
        <v>0.17499999999999999</v>
      </c>
    </row>
    <row r="43" spans="1:4" x14ac:dyDescent="0.25">
      <c r="A43" s="226"/>
      <c r="B43" s="65" t="s">
        <v>67</v>
      </c>
      <c r="C43" s="121">
        <v>0.17499999999999999</v>
      </c>
    </row>
    <row r="44" spans="1:4" x14ac:dyDescent="0.25">
      <c r="A44" s="226"/>
      <c r="B44" s="65" t="s">
        <v>68</v>
      </c>
      <c r="C44" s="121">
        <v>0.17499999999999999</v>
      </c>
    </row>
    <row r="45" spans="1:4" x14ac:dyDescent="0.25">
      <c r="A45" s="226"/>
      <c r="B45" s="65" t="s">
        <v>69</v>
      </c>
      <c r="C45" s="121">
        <v>0.17499999999999999</v>
      </c>
    </row>
    <row r="46" spans="1:4" x14ac:dyDescent="0.25">
      <c r="A46" s="226"/>
      <c r="B46" s="65" t="s">
        <v>70</v>
      </c>
      <c r="C46" s="121">
        <v>0.3</v>
      </c>
    </row>
    <row r="47" spans="1:4" ht="15.75" thickBot="1" x14ac:dyDescent="0.3">
      <c r="A47" s="67"/>
      <c r="B47" s="59"/>
      <c r="C47" s="60">
        <f>SUM(C41:C46)</f>
        <v>1</v>
      </c>
    </row>
  </sheetData>
  <mergeCells count="6">
    <mergeCell ref="A42:A46"/>
    <mergeCell ref="A1:B1"/>
    <mergeCell ref="A19:B19"/>
    <mergeCell ref="A27:B27"/>
    <mergeCell ref="A29:A36"/>
    <mergeCell ref="A40:B40"/>
  </mergeCells>
  <conditionalFormatting sqref="C47 B16:C16 C37:D37">
    <cfRule type="cellIs" dxfId="2" priority="4" operator="notEqual">
      <formula>1</formula>
    </cfRule>
  </conditionalFormatting>
  <conditionalFormatting sqref="B10:C15">
    <cfRule type="cellIs" dxfId="1" priority="3" operator="greaterThan">
      <formula>0.155</formula>
    </cfRule>
  </conditionalFormatting>
  <conditionalFormatting sqref="C10:C15">
    <cfRule type="cellIs" dxfId="0" priority="2" operator="greaterThan">
      <formula>0.175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B4" sqref="B4"/>
    </sheetView>
  </sheetViews>
  <sheetFormatPr defaultRowHeight="15" x14ac:dyDescent="0.25"/>
  <cols>
    <col min="1" max="1" width="25.5703125" customWidth="1"/>
    <col min="2" max="2" width="30.42578125" customWidth="1"/>
  </cols>
  <sheetData>
    <row r="1" spans="1:9" ht="15.75" thickBot="1" x14ac:dyDescent="0.3">
      <c r="A1" s="229" t="s">
        <v>46</v>
      </c>
      <c r="B1" s="230"/>
    </row>
    <row r="2" spans="1:9" ht="15.75" thickBot="1" x14ac:dyDescent="0.3">
      <c r="A2" s="14" t="s">
        <v>47</v>
      </c>
      <c r="B2" s="15" t="s">
        <v>48</v>
      </c>
    </row>
    <row r="3" spans="1:9" ht="15.75" thickBot="1" x14ac:dyDescent="0.3">
      <c r="A3" s="16" t="s">
        <v>49</v>
      </c>
      <c r="B3" s="17">
        <v>1</v>
      </c>
    </row>
    <row r="4" spans="1:9" ht="15.75" thickBot="1" x14ac:dyDescent="0.3">
      <c r="A4" s="18" t="s">
        <v>50</v>
      </c>
      <c r="B4" s="17">
        <v>0.8</v>
      </c>
    </row>
    <row r="5" spans="1:9" ht="15.75" thickBot="1" x14ac:dyDescent="0.3">
      <c r="A5" s="19" t="s">
        <v>51</v>
      </c>
      <c r="B5" s="17">
        <v>0.6</v>
      </c>
    </row>
    <row r="6" spans="1:9" ht="15.75" thickBot="1" x14ac:dyDescent="0.3">
      <c r="A6" s="20" t="s">
        <v>52</v>
      </c>
      <c r="B6" s="17">
        <v>0.45</v>
      </c>
    </row>
    <row r="7" spans="1:9" ht="15.75" thickBot="1" x14ac:dyDescent="0.3">
      <c r="A7" s="21" t="s">
        <v>53</v>
      </c>
      <c r="B7" s="17">
        <v>0.3</v>
      </c>
    </row>
    <row r="10" spans="1:9" ht="15.75" thickBot="1" x14ac:dyDescent="0.3"/>
    <row r="11" spans="1:9" ht="15.75" thickBot="1" x14ac:dyDescent="0.3">
      <c r="A11" s="229" t="s">
        <v>54</v>
      </c>
      <c r="B11" s="230"/>
    </row>
    <row r="12" spans="1:9" ht="15.75" thickBot="1" x14ac:dyDescent="0.3">
      <c r="A12" s="14" t="s">
        <v>47</v>
      </c>
      <c r="B12" s="15" t="s">
        <v>48</v>
      </c>
    </row>
    <row r="13" spans="1:9" ht="15.75" thickBot="1" x14ac:dyDescent="0.3">
      <c r="A13" s="16" t="s">
        <v>49</v>
      </c>
      <c r="B13" s="17">
        <v>1</v>
      </c>
    </row>
    <row r="14" spans="1:9" ht="15.75" thickBot="1" x14ac:dyDescent="0.3">
      <c r="A14" s="18" t="s">
        <v>50</v>
      </c>
      <c r="B14" s="17">
        <v>0.8</v>
      </c>
    </row>
    <row r="15" spans="1:9" ht="15.75" thickBot="1" x14ac:dyDescent="0.3">
      <c r="A15" s="20" t="s">
        <v>52</v>
      </c>
      <c r="B15" s="17">
        <v>0.45</v>
      </c>
    </row>
    <row r="16" spans="1:9" ht="15.75" thickBot="1" x14ac:dyDescent="0.3">
      <c r="A16" s="21" t="s">
        <v>53</v>
      </c>
      <c r="B16" s="17">
        <v>0.3</v>
      </c>
      <c r="I16">
        <f>2/7</f>
        <v>0.2857142857142857</v>
      </c>
    </row>
    <row r="17" spans="9:9" x14ac:dyDescent="0.25">
      <c r="I17">
        <f>2/3</f>
        <v>0.66666666666666663</v>
      </c>
    </row>
    <row r="19" spans="9:9" x14ac:dyDescent="0.25">
      <c r="I19">
        <f>4/5</f>
        <v>0.8</v>
      </c>
    </row>
  </sheetData>
  <mergeCells count="2">
    <mergeCell ref="A1:B1"/>
    <mergeCell ref="A11:B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2</vt:i4>
      </vt:variant>
    </vt:vector>
  </HeadingPairs>
  <TitlesOfParts>
    <vt:vector size="7" baseType="lpstr">
      <vt:lpstr>Tabella di Rischi_AdG-AdC</vt:lpstr>
      <vt:lpstr>Tabella di Rischi_RdA</vt:lpstr>
      <vt:lpstr>Foglio2</vt:lpstr>
      <vt:lpstr>Pesi</vt:lpstr>
      <vt:lpstr>Foglio1</vt:lpstr>
      <vt:lpstr>'Tabella di Rischi_AdG-AdC'!Area_stampa</vt:lpstr>
      <vt:lpstr>'Tabella di Rischi_RdA'!Area_stampa</vt:lpstr>
    </vt:vector>
  </TitlesOfParts>
  <Company>Robert Half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Conte, Melissa (IT)</dc:creator>
  <cp:lastModifiedBy>Domenico Cerasoli</cp:lastModifiedBy>
  <cp:lastPrinted>2023-05-12T08:19:23Z</cp:lastPrinted>
  <dcterms:created xsi:type="dcterms:W3CDTF">2017-10-24T15:38:41Z</dcterms:created>
  <dcterms:modified xsi:type="dcterms:W3CDTF">2024-04-23T07:57:33Z</dcterms:modified>
</cp:coreProperties>
</file>