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MATTIA\REGIONE\AVVISO 2023\MODULISTICA AVVISO 2023\MODULISTICA_rev\"/>
    </mc:Choice>
  </mc:AlternateContent>
  <workbookProtection workbookAlgorithmName="SHA-512" workbookHashValue="lEqT1h/c3r7Zunih11NVmLxx8xHh9ZNuFTyNVsWn7Trpa51LZiPxBud+VfxJ8rUvjkvBViiTWvKVzFTUKKQ7sw==" workbookSaltValue="KACd1zkXUd1YbqAIIsw7kg==" workbookSpinCount="100000" lockStructure="1"/>
  <bookViews>
    <workbookView xWindow="-120" yWindow="-120" windowWidth="29040" windowHeight="15840"/>
  </bookViews>
  <sheets>
    <sheet name="Piano econ. dettaglio" sheetId="1" r:id="rId1"/>
    <sheet name="Foglio1" sheetId="2" state="hidden" r:id="rId2"/>
  </sheets>
  <definedNames>
    <definedName name="_ftn1">'Piano econ. dettaglio'!#REF!</definedName>
    <definedName name="_ftnref1">'Piano econ. dettaglio'!#REF!</definedName>
    <definedName name="_xlnm.Print_Area" localSheetId="0">'Piano econ. dettaglio'!$B$1:$M$52</definedName>
    <definedName name="_xlnm.Print_Titles" localSheetId="0">'Piano econ. dettaglio'!#REF!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" l="1"/>
  <c r="G28" i="1"/>
  <c r="M20" i="1"/>
  <c r="G20" i="1"/>
  <c r="H20" i="1"/>
  <c r="G27" i="1"/>
  <c r="D38" i="1" l="1"/>
  <c r="J20" i="1"/>
  <c r="D41" i="1" s="1"/>
  <c r="L20" i="1"/>
  <c r="D42" i="1" s="1"/>
  <c r="D46" i="1" l="1"/>
  <c r="G25" i="1"/>
  <c r="G31" i="1" l="1"/>
  <c r="G34" i="1" s="1"/>
  <c r="G29" i="1"/>
</calcChain>
</file>

<file path=xl/sharedStrings.xml><?xml version="1.0" encoding="utf-8"?>
<sst xmlns="http://schemas.openxmlformats.org/spreadsheetml/2006/main" count="54" uniqueCount="53">
  <si>
    <t>Fornitore</t>
  </si>
  <si>
    <t>SubTotale</t>
  </si>
  <si>
    <t>Totale preventivo/fattura  (imponibile)</t>
  </si>
  <si>
    <t>Totale progetto di investimento</t>
  </si>
  <si>
    <t>Contributo richiesto ai sensi dell'art. 9 Comma 2 dell'Avviso</t>
  </si>
  <si>
    <t>Percentuale del contributo richiesto</t>
  </si>
  <si>
    <t>Max 80%</t>
  </si>
  <si>
    <t>nr d'ordine</t>
  </si>
  <si>
    <t>Costi generali - Spese generali. Art. 10 comma 5 dell'Avviso</t>
  </si>
  <si>
    <t>Beni materiali - Macchinari/Attrezzature. Art. 10 comma 3 dell'Avviso</t>
  </si>
  <si>
    <t>importo minimo € 20.000,00</t>
  </si>
  <si>
    <t>Beni immateriali - Conoscenze Tecniche non Brevettate. Art. 10 comma 4 dell'Avviso</t>
  </si>
  <si>
    <t>Tipologia di spesa</t>
  </si>
  <si>
    <t>nr preventivo/fattura</t>
  </si>
  <si>
    <t>Data del  preventivo/fattura</t>
  </si>
  <si>
    <t>Fornitore con sede Legale in Abruzzo</t>
  </si>
  <si>
    <t>Fornitore con sede Operativa in Abruzzo</t>
  </si>
  <si>
    <t>Importo per fornitore con sede Legale in Abruzzo</t>
  </si>
  <si>
    <t>Importo per fornitore con sede Operativa in Abruzzo</t>
  </si>
  <si>
    <t xml:space="preserve">Importo spesa per accoglienza ospiti con disabilità </t>
  </si>
  <si>
    <t>Voce A</t>
  </si>
  <si>
    <t>Voce B</t>
  </si>
  <si>
    <t>Voce C</t>
  </si>
  <si>
    <t>CALCOLO DEL CONTRIBUTO</t>
  </si>
  <si>
    <t>fino a n. 6 camere/piazzole/bungalow</t>
  </si>
  <si>
    <t>da n. 7 a 20 camere/piazzole/bungalow</t>
  </si>
  <si>
    <t>da n. 21 a 40 camere/piazzole/bungalow</t>
  </si>
  <si>
    <t>oltre n. 41 camere/piazzole/bungalow</t>
  </si>
  <si>
    <t>Partita Iva/Codice Fiscale</t>
  </si>
  <si>
    <t>Voce TOT</t>
  </si>
  <si>
    <t>Percentuale del finanziamento privato</t>
  </si>
  <si>
    <t>Max 5%</t>
  </si>
  <si>
    <t>Percentuale spese per beni immateriali</t>
  </si>
  <si>
    <t>Spese per beni immateriali (art. 10 c.4)</t>
  </si>
  <si>
    <t>Spese notarili (art. 10 c. 5)</t>
  </si>
  <si>
    <t>Max 1.500,00 €</t>
  </si>
  <si>
    <t>Selezionare un valore</t>
  </si>
  <si>
    <t>CONTROLLO PUNTEGGIO</t>
  </si>
  <si>
    <t>Punteggio per miglioramento all'accoglienza disabili</t>
  </si>
  <si>
    <t>Punteggio per finanziamento privato</t>
  </si>
  <si>
    <t>Punteggio per fatturato derivante da attività turistica</t>
  </si>
  <si>
    <t>Punteggio per fornitore con sede legale in Abruzzo</t>
  </si>
  <si>
    <t>Punteggio per fornitore con sede operativa in Abruzzo</t>
  </si>
  <si>
    <t>Punteggio per presentazione istanze di agevolazione a valere sugli avvisi 2018 - 2020</t>
  </si>
  <si>
    <t>Punteggio per carattere attività (SITRA)</t>
  </si>
  <si>
    <t>Totale</t>
  </si>
  <si>
    <t>Denominazione Richiedente</t>
  </si>
  <si>
    <t>Luogo e data</t>
  </si>
  <si>
    <t>Timbro e firma del soggetto richiedente</t>
  </si>
  <si>
    <t>Spesa AMMESSA a contributo (imponibile)</t>
  </si>
  <si>
    <t>PIANO ECONOMICO FINANZIARIO DI VARIANTE</t>
  </si>
  <si>
    <t>Selezionare una voce nel menù sulla sinistra (casella verde)</t>
  </si>
  <si>
    <t xml:space="preserve">Contributo max richiedibile ai sensi dell'art. 9 comma 3 dell'Avviso: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</si>
</sst>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410]_-;\-* #,##0.00\ [$€-410]_-;_-* &quot;-&quot;??\ [$€-410]_-;_-@_-"/>
    <numFmt numFmtId="166" formatCode="#,##0.00\ &quot;€&quot;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</font>
    <font>
      <b/>
      <i/>
      <sz val="10"/>
      <name val="Calibri"/>
      <family val="2"/>
    </font>
    <font>
      <b/>
      <sz val="12"/>
      <color rgb="FFFF0000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8"/>
      <name val="Calibri"/>
      <family val="2"/>
    </font>
    <font>
      <sz val="14"/>
      <name val="Calibri"/>
      <family val="2"/>
    </font>
    <font>
      <i/>
      <sz val="9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thin">
        <color rgb="FF002060"/>
      </left>
      <right style="thin">
        <color rgb="FF002060"/>
      </right>
      <top/>
      <bottom style="thin">
        <color rgb="FF002060"/>
      </bottom>
      <diagonal/>
    </border>
    <border>
      <left style="thin">
        <color rgb="FF002060"/>
      </left>
      <right/>
      <top/>
      <bottom style="thin">
        <color rgb="FF002060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hair">
        <color rgb="FF002060"/>
      </right>
      <top style="medium">
        <color indexed="64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medium">
        <color indexed="64"/>
      </top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hair">
        <color rgb="FF002060"/>
      </bottom>
      <diagonal/>
    </border>
    <border>
      <left style="medium">
        <color indexed="64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hair">
        <color rgb="FF002060"/>
      </right>
      <top style="hair">
        <color rgb="FF002060"/>
      </top>
      <bottom style="medium">
        <color indexed="64"/>
      </bottom>
      <diagonal/>
    </border>
    <border>
      <left style="hair">
        <color rgb="FF002060"/>
      </left>
      <right style="medium">
        <color indexed="64"/>
      </right>
      <top style="hair">
        <color rgb="FF002060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2060"/>
      </right>
      <top/>
      <bottom style="thin">
        <color rgb="FF002060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2060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thin">
        <color rgb="FF002060"/>
      </left>
      <right/>
      <top style="thin">
        <color rgb="FF00206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2060"/>
      </right>
      <top style="thin">
        <color rgb="FF00206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horizontal="left"/>
    </xf>
    <xf numFmtId="0" fontId="3" fillId="0" borderId="1" xfId="0" applyFont="1" applyBorder="1" applyAlignment="1" applyProtection="1">
      <alignment vertical="center" wrapText="1"/>
      <protection locked="0"/>
    </xf>
    <xf numFmtId="49" fontId="3" fillId="0" borderId="1" xfId="1" applyNumberFormat="1" applyFont="1" applyBorder="1" applyAlignment="1" applyProtection="1">
      <alignment vertical="center" wrapText="1"/>
      <protection locked="0"/>
    </xf>
    <xf numFmtId="10" fontId="3" fillId="0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49" fontId="3" fillId="0" borderId="2" xfId="1" applyNumberFormat="1" applyFont="1" applyBorder="1" applyAlignment="1" applyProtection="1">
      <alignment vertical="center" wrapText="1"/>
      <protection locked="0"/>
    </xf>
    <xf numFmtId="164" fontId="3" fillId="0" borderId="2" xfId="3" applyFont="1" applyBorder="1" applyAlignment="1" applyProtection="1">
      <alignment vertical="center"/>
      <protection locked="0"/>
    </xf>
    <xf numFmtId="164" fontId="3" fillId="0" borderId="3" xfId="3" applyFont="1" applyBorder="1" applyAlignment="1" applyProtection="1">
      <alignment horizontal="center" vertical="center"/>
      <protection locked="0"/>
    </xf>
    <xf numFmtId="10" fontId="3" fillId="0" borderId="2" xfId="2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3" fontId="5" fillId="0" borderId="0" xfId="1" applyFont="1" applyAlignment="1" applyProtection="1">
      <alignment vertical="center"/>
    </xf>
    <xf numFmtId="165" fontId="5" fillId="0" borderId="0" xfId="1" applyNumberFormat="1" applyFont="1" applyAlignment="1" applyProtection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 applyProtection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6" fontId="3" fillId="0" borderId="2" xfId="1" applyNumberFormat="1" applyFont="1" applyFill="1" applyBorder="1" applyAlignment="1" applyProtection="1">
      <alignment vertical="center" wrapText="1"/>
    </xf>
    <xf numFmtId="166" fontId="3" fillId="0" borderId="3" xfId="1" applyNumberFormat="1" applyFont="1" applyFill="1" applyBorder="1" applyAlignment="1" applyProtection="1">
      <alignment vertical="center" wrapText="1"/>
    </xf>
    <xf numFmtId="165" fontId="3" fillId="0" borderId="0" xfId="1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0" xfId="0" quotePrefix="1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10" fontId="4" fillId="0" borderId="0" xfId="2" applyNumberFormat="1" applyFont="1" applyBorder="1" applyAlignment="1" applyProtection="1">
      <alignment vertical="center" wrapText="1"/>
    </xf>
    <xf numFmtId="0" fontId="4" fillId="0" borderId="0" xfId="0" applyFont="1" applyAlignment="1">
      <alignment horizontal="center" vertical="center" wrapText="1"/>
    </xf>
    <xf numFmtId="164" fontId="9" fillId="0" borderId="9" xfId="0" applyNumberFormat="1" applyFont="1" applyBorder="1" applyAlignment="1">
      <alignment vertical="center" wrapText="1"/>
    </xf>
    <xf numFmtId="10" fontId="9" fillId="0" borderId="9" xfId="0" applyNumberFormat="1" applyFont="1" applyBorder="1" applyAlignment="1" applyProtection="1">
      <alignment horizontal="right" vertical="center" wrapText="1"/>
      <protection locked="0"/>
    </xf>
    <xf numFmtId="10" fontId="9" fillId="0" borderId="9" xfId="0" applyNumberFormat="1" applyFont="1" applyBorder="1" applyAlignment="1">
      <alignment horizontal="right" vertical="center" wrapText="1"/>
    </xf>
    <xf numFmtId="166" fontId="9" fillId="0" borderId="9" xfId="0" applyNumberFormat="1" applyFont="1" applyBorder="1" applyAlignment="1">
      <alignment horizontal="right" vertical="center" wrapText="1"/>
    </xf>
    <xf numFmtId="164" fontId="9" fillId="0" borderId="9" xfId="3" applyFont="1" applyBorder="1" applyAlignment="1" applyProtection="1">
      <alignment vertical="center" wrapText="1"/>
    </xf>
    <xf numFmtId="164" fontId="9" fillId="0" borderId="12" xfId="3" applyFont="1" applyBorder="1" applyAlignment="1" applyProtection="1">
      <alignment vertical="center" wrapText="1"/>
    </xf>
    <xf numFmtId="0" fontId="9" fillId="0" borderId="9" xfId="2" applyNumberFormat="1" applyFont="1" applyBorder="1" applyAlignment="1" applyProtection="1">
      <alignment horizontal="right" vertical="center" wrapText="1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0" fillId="0" borderId="17" xfId="0" applyBorder="1" applyAlignment="1">
      <alignment vertical="center" wrapText="1"/>
    </xf>
    <xf numFmtId="2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wrapText="1"/>
    </xf>
    <xf numFmtId="2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right" wrapText="1"/>
    </xf>
    <xf numFmtId="164" fontId="3" fillId="0" borderId="2" xfId="3" applyFont="1" applyFill="1" applyBorder="1" applyAlignment="1" applyProtection="1">
      <alignment vertical="center"/>
      <protection locked="0"/>
    </xf>
    <xf numFmtId="164" fontId="3" fillId="0" borderId="3" xfId="3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43" fontId="17" fillId="0" borderId="0" xfId="1" applyFont="1" applyAlignment="1" applyProtection="1">
      <alignment vertical="center"/>
    </xf>
    <xf numFmtId="165" fontId="17" fillId="0" borderId="0" xfId="1" applyNumberFormat="1" applyFont="1" applyAlignment="1" applyProtection="1">
      <alignment vertical="center"/>
    </xf>
    <xf numFmtId="0" fontId="17" fillId="0" borderId="0" xfId="0" applyFont="1" applyAlignment="1">
      <alignment horizontal="center"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43" fontId="15" fillId="5" borderId="14" xfId="1" applyFont="1" applyFill="1" applyBorder="1" applyAlignment="1" applyProtection="1">
      <alignment horizontal="center" vertical="center"/>
    </xf>
    <xf numFmtId="43" fontId="15" fillId="5" borderId="15" xfId="1" applyFont="1" applyFill="1" applyBorder="1" applyAlignment="1" applyProtection="1">
      <alignment horizontal="center" vertical="center"/>
    </xf>
    <xf numFmtId="43" fontId="15" fillId="5" borderId="16" xfId="1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43" fontId="9" fillId="3" borderId="5" xfId="1" applyFont="1" applyFill="1" applyBorder="1" applyAlignment="1" applyProtection="1">
      <alignment horizontal="center" vertical="center"/>
    </xf>
    <xf numFmtId="43" fontId="9" fillId="3" borderId="6" xfId="1" applyFont="1" applyFill="1" applyBorder="1" applyAlignment="1" applyProtection="1">
      <alignment horizontal="center" vertical="center"/>
    </xf>
    <xf numFmtId="43" fontId="9" fillId="3" borderId="7" xfId="1" applyFont="1" applyFill="1" applyBorder="1" applyAlignment="1" applyProtection="1">
      <alignment horizontal="center" vertical="center"/>
    </xf>
    <xf numFmtId="0" fontId="11" fillId="0" borderId="8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1" xfId="0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quotePrefix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43" fontId="9" fillId="0" borderId="0" xfId="1" applyFont="1" applyFill="1" applyBorder="1" applyAlignment="1" applyProtection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165" fontId="10" fillId="0" borderId="26" xfId="1" applyNumberFormat="1" applyFont="1" applyFill="1" applyBorder="1" applyAlignment="1" applyProtection="1">
      <alignment horizontal="right" vertical="center" wrapText="1"/>
    </xf>
    <xf numFmtId="165" fontId="10" fillId="0" borderId="27" xfId="1" applyNumberFormat="1" applyFont="1" applyFill="1" applyBorder="1" applyAlignment="1" applyProtection="1">
      <alignment horizontal="right" vertical="center" wrapText="1"/>
    </xf>
    <xf numFmtId="164" fontId="10" fillId="3" borderId="28" xfId="3" applyFont="1" applyFill="1" applyBorder="1" applyAlignment="1" applyProtection="1">
      <alignment vertical="center" wrapText="1"/>
    </xf>
    <xf numFmtId="164" fontId="10" fillId="2" borderId="29" xfId="3" applyFont="1" applyFill="1" applyBorder="1" applyAlignment="1" applyProtection="1">
      <alignment horizontal="center" vertical="center" wrapText="1"/>
    </xf>
    <xf numFmtId="10" fontId="3" fillId="0" borderId="29" xfId="2" applyNumberFormat="1" applyFont="1" applyFill="1" applyBorder="1" applyAlignment="1" applyProtection="1">
      <alignment vertical="center"/>
    </xf>
    <xf numFmtId="164" fontId="10" fillId="2" borderId="30" xfId="3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right" wrapText="1"/>
    </xf>
    <xf numFmtId="2" fontId="0" fillId="0" borderId="0" xfId="0" applyNumberForma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43" fontId="4" fillId="3" borderId="18" xfId="1" applyFont="1" applyFill="1" applyBorder="1" applyAlignment="1" applyProtection="1">
      <alignment horizontal="center" vertical="center" wrapText="1"/>
    </xf>
    <xf numFmtId="43" fontId="4" fillId="3" borderId="19" xfId="1" applyFont="1" applyFill="1" applyBorder="1" applyAlignment="1" applyProtection="1">
      <alignment horizontal="center" vertical="center" wrapText="1"/>
    </xf>
    <xf numFmtId="165" fontId="4" fillId="3" borderId="19" xfId="1" applyNumberFormat="1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164" fontId="10" fillId="3" borderId="32" xfId="3" applyFont="1" applyFill="1" applyBorder="1" applyAlignment="1" applyProtection="1">
      <alignment vertical="center" wrapText="1"/>
    </xf>
    <xf numFmtId="0" fontId="4" fillId="3" borderId="18" xfId="0" applyFont="1" applyFill="1" applyBorder="1" applyAlignment="1">
      <alignment horizontal="center" vertical="center" wrapText="1"/>
    </xf>
    <xf numFmtId="10" fontId="3" fillId="0" borderId="23" xfId="2" applyNumberFormat="1" applyFont="1" applyFill="1" applyBorder="1" applyAlignment="1" applyProtection="1">
      <alignment horizontal="center" vertical="center"/>
      <protection locked="0"/>
    </xf>
    <xf numFmtId="10" fontId="3" fillId="0" borderId="24" xfId="2" applyNumberFormat="1" applyFont="1" applyFill="1" applyBorder="1" applyAlignment="1" applyProtection="1">
      <alignment horizontal="center" vertical="center"/>
      <protection locked="0"/>
    </xf>
    <xf numFmtId="10" fontId="3" fillId="0" borderId="33" xfId="2" applyNumberFormat="1" applyFont="1" applyFill="1" applyBorder="1" applyAlignment="1" applyProtection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166" fontId="3" fillId="0" borderId="35" xfId="0" applyNumberFormat="1" applyFont="1" applyBorder="1" applyAlignment="1" applyProtection="1">
      <alignment vertical="center"/>
      <protection locked="0"/>
    </xf>
    <xf numFmtId="164" fontId="10" fillId="2" borderId="36" xfId="3" applyFont="1" applyFill="1" applyBorder="1" applyAlignment="1" applyProtection="1">
      <alignment horizontal="center" vertical="center" wrapText="1"/>
    </xf>
  </cellXfs>
  <cellStyles count="4">
    <cellStyle name="Migliaia" xfId="1" builtinId="3"/>
    <cellStyle name="Normale" xfId="0" builtinId="0"/>
    <cellStyle name="Percentuale" xfId="2" builtinId="5"/>
    <cellStyle name="Valuta" xfId="3" builtinId="4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1"/>
  <sheetViews>
    <sheetView showGridLines="0" tabSelected="1" zoomScale="80" zoomScaleNormal="80" workbookViewId="0">
      <pane ySplit="5" topLeftCell="A6" activePane="bottomLeft" state="frozen"/>
      <selection pane="bottomLeft" activeCell="C38" sqref="C38"/>
    </sheetView>
  </sheetViews>
  <sheetFormatPr defaultColWidth="9.140625" defaultRowHeight="15" x14ac:dyDescent="0.25"/>
  <cols>
    <col min="1" max="1" width="2.28515625" style="10" customWidth="1"/>
    <col min="2" max="2" width="9.7109375" style="11" customWidth="1"/>
    <col min="3" max="3" width="63.5703125" style="10" bestFit="1" customWidth="1"/>
    <col min="4" max="4" width="16.140625" style="12" customWidth="1"/>
    <col min="5" max="5" width="18.7109375" style="12" customWidth="1"/>
    <col min="6" max="6" width="18.140625" style="13" customWidth="1"/>
    <col min="7" max="7" width="23.5703125" style="10" customWidth="1"/>
    <col min="8" max="8" width="22.7109375" style="10" customWidth="1"/>
    <col min="9" max="9" width="21" style="11" customWidth="1"/>
    <col min="10" max="10" width="22.7109375" style="11" customWidth="1"/>
    <col min="11" max="11" width="23.28515625" style="10" customWidth="1"/>
    <col min="12" max="12" width="22.7109375" style="10" customWidth="1"/>
    <col min="13" max="13" width="24.85546875" style="11" customWidth="1"/>
    <col min="14" max="16384" width="9.140625" style="10"/>
  </cols>
  <sheetData>
    <row r="1" spans="1:16" ht="16.5" thickBot="1" x14ac:dyDescent="0.3">
      <c r="B1" s="52" t="s">
        <v>50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1:16" ht="15.75" x14ac:dyDescent="0.25">
      <c r="B2" s="71" t="s">
        <v>46</v>
      </c>
      <c r="C2" s="71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6" ht="15.75" x14ac:dyDescent="0.25">
      <c r="B3" s="71" t="s">
        <v>28</v>
      </c>
      <c r="C3" s="71"/>
      <c r="D3" s="72"/>
      <c r="E3" s="73"/>
      <c r="F3" s="73"/>
      <c r="G3" s="73"/>
      <c r="H3" s="73"/>
      <c r="I3" s="73"/>
      <c r="J3" s="73"/>
      <c r="K3" s="73"/>
      <c r="L3" s="73"/>
      <c r="M3" s="73"/>
    </row>
    <row r="4" spans="1:16" s="17" customFormat="1" ht="7.5" customHeight="1" thickBot="1" x14ac:dyDescent="0.3">
      <c r="A4" s="14"/>
      <c r="B4" s="15"/>
      <c r="C4" s="14"/>
      <c r="D4" s="16"/>
      <c r="E4" s="16"/>
      <c r="F4" s="16"/>
      <c r="I4" s="15"/>
      <c r="J4" s="15"/>
      <c r="M4" s="15"/>
      <c r="N4" s="18"/>
      <c r="O4" s="18"/>
      <c r="P4" s="18"/>
    </row>
    <row r="5" spans="1:16" s="18" customFormat="1" ht="51" customHeight="1" x14ac:dyDescent="0.25">
      <c r="B5" s="91" t="s">
        <v>7</v>
      </c>
      <c r="C5" s="92" t="s">
        <v>12</v>
      </c>
      <c r="D5" s="92" t="s">
        <v>0</v>
      </c>
      <c r="E5" s="92" t="s">
        <v>13</v>
      </c>
      <c r="F5" s="93" t="s">
        <v>14</v>
      </c>
      <c r="G5" s="94" t="s">
        <v>2</v>
      </c>
      <c r="H5" s="95" t="s">
        <v>49</v>
      </c>
      <c r="I5" s="97" t="s">
        <v>15</v>
      </c>
      <c r="J5" s="94" t="s">
        <v>17</v>
      </c>
      <c r="K5" s="94" t="s">
        <v>16</v>
      </c>
      <c r="L5" s="95" t="s">
        <v>18</v>
      </c>
      <c r="M5" s="101" t="s">
        <v>19</v>
      </c>
    </row>
    <row r="6" spans="1:16" s="18" customFormat="1" ht="15.75" customHeight="1" x14ac:dyDescent="0.25">
      <c r="B6" s="78"/>
      <c r="C6" s="5"/>
      <c r="D6" s="6"/>
      <c r="E6" s="6"/>
      <c r="F6" s="6"/>
      <c r="G6" s="7"/>
      <c r="H6" s="8"/>
      <c r="I6" s="98"/>
      <c r="J6" s="19"/>
      <c r="K6" s="9"/>
      <c r="L6" s="20"/>
      <c r="M6" s="102"/>
    </row>
    <row r="7" spans="1:16" s="18" customFormat="1" ht="15.75" customHeight="1" x14ac:dyDescent="0.25">
      <c r="B7" s="79"/>
      <c r="C7" s="2"/>
      <c r="D7" s="3"/>
      <c r="E7" s="3"/>
      <c r="F7" s="3"/>
      <c r="G7" s="43"/>
      <c r="H7" s="44"/>
      <c r="I7" s="99"/>
      <c r="J7" s="19"/>
      <c r="K7" s="4"/>
      <c r="L7" s="20"/>
      <c r="M7" s="102"/>
    </row>
    <row r="8" spans="1:16" s="18" customFormat="1" ht="15.75" customHeight="1" x14ac:dyDescent="0.25">
      <c r="B8" s="78"/>
      <c r="C8" s="2"/>
      <c r="D8" s="3"/>
      <c r="E8" s="3"/>
      <c r="F8" s="3"/>
      <c r="G8" s="7"/>
      <c r="H8" s="8"/>
      <c r="I8" s="99"/>
      <c r="J8" s="19"/>
      <c r="K8" s="4"/>
      <c r="L8" s="20"/>
      <c r="M8" s="102"/>
    </row>
    <row r="9" spans="1:16" s="18" customFormat="1" ht="15.75" customHeight="1" x14ac:dyDescent="0.25">
      <c r="B9" s="79"/>
      <c r="C9" s="2"/>
      <c r="D9" s="3"/>
      <c r="E9" s="3"/>
      <c r="F9" s="3"/>
      <c r="G9" s="7"/>
      <c r="H9" s="8"/>
      <c r="I9" s="99"/>
      <c r="J9" s="19"/>
      <c r="K9" s="4"/>
      <c r="L9" s="20"/>
      <c r="M9" s="102"/>
    </row>
    <row r="10" spans="1:16" s="18" customFormat="1" ht="15.75" customHeight="1" x14ac:dyDescent="0.25">
      <c r="B10" s="78"/>
      <c r="C10" s="2"/>
      <c r="D10" s="3"/>
      <c r="E10" s="3"/>
      <c r="F10" s="3"/>
      <c r="G10" s="7"/>
      <c r="H10" s="8"/>
      <c r="I10" s="99"/>
      <c r="J10" s="19"/>
      <c r="K10" s="4"/>
      <c r="L10" s="20"/>
      <c r="M10" s="102"/>
    </row>
    <row r="11" spans="1:16" s="18" customFormat="1" ht="15.75" customHeight="1" x14ac:dyDescent="0.25">
      <c r="B11" s="79"/>
      <c r="C11" s="2"/>
      <c r="D11" s="3"/>
      <c r="E11" s="3"/>
      <c r="F11" s="3"/>
      <c r="G11" s="7"/>
      <c r="H11" s="8"/>
      <c r="I11" s="99"/>
      <c r="J11" s="19"/>
      <c r="K11" s="4"/>
      <c r="L11" s="20"/>
      <c r="M11" s="102"/>
    </row>
    <row r="12" spans="1:16" s="18" customFormat="1" ht="15.75" customHeight="1" x14ac:dyDescent="0.25">
      <c r="B12" s="78"/>
      <c r="C12" s="2"/>
      <c r="D12" s="3"/>
      <c r="E12" s="3"/>
      <c r="F12" s="3"/>
      <c r="G12" s="7"/>
      <c r="H12" s="8"/>
      <c r="I12" s="99"/>
      <c r="J12" s="19"/>
      <c r="K12" s="4"/>
      <c r="L12" s="20"/>
      <c r="M12" s="102"/>
    </row>
    <row r="13" spans="1:16" s="18" customFormat="1" ht="15.75" customHeight="1" x14ac:dyDescent="0.25">
      <c r="B13" s="79"/>
      <c r="C13" s="2"/>
      <c r="D13" s="3"/>
      <c r="E13" s="3"/>
      <c r="F13" s="3"/>
      <c r="G13" s="7"/>
      <c r="H13" s="8"/>
      <c r="I13" s="99"/>
      <c r="J13" s="19"/>
      <c r="K13" s="4"/>
      <c r="L13" s="20"/>
      <c r="M13" s="102"/>
    </row>
    <row r="14" spans="1:16" s="18" customFormat="1" ht="15.75" customHeight="1" x14ac:dyDescent="0.25">
      <c r="B14" s="78"/>
      <c r="C14" s="2"/>
      <c r="D14" s="3"/>
      <c r="E14" s="3"/>
      <c r="F14" s="3"/>
      <c r="G14" s="7"/>
      <c r="H14" s="8"/>
      <c r="I14" s="99"/>
      <c r="J14" s="19"/>
      <c r="K14" s="4"/>
      <c r="L14" s="20"/>
      <c r="M14" s="102"/>
    </row>
    <row r="15" spans="1:16" s="18" customFormat="1" ht="15.75" customHeight="1" x14ac:dyDescent="0.25">
      <c r="B15" s="79"/>
      <c r="C15" s="2"/>
      <c r="D15" s="3"/>
      <c r="E15" s="3"/>
      <c r="F15" s="3"/>
      <c r="G15" s="7"/>
      <c r="H15" s="8"/>
      <c r="I15" s="99"/>
      <c r="J15" s="19"/>
      <c r="K15" s="4"/>
      <c r="L15" s="20"/>
      <c r="M15" s="102"/>
    </row>
    <row r="16" spans="1:16" s="18" customFormat="1" ht="15.75" customHeight="1" x14ac:dyDescent="0.25">
      <c r="B16" s="78"/>
      <c r="C16" s="2"/>
      <c r="D16" s="3"/>
      <c r="E16" s="3"/>
      <c r="F16" s="3"/>
      <c r="G16" s="7"/>
      <c r="H16" s="8"/>
      <c r="I16" s="99"/>
      <c r="J16" s="19"/>
      <c r="K16" s="4"/>
      <c r="L16" s="20"/>
      <c r="M16" s="102"/>
    </row>
    <row r="17" spans="1:13" s="18" customFormat="1" ht="15.75" customHeight="1" x14ac:dyDescent="0.25">
      <c r="B17" s="79"/>
      <c r="C17" s="2"/>
      <c r="D17" s="3"/>
      <c r="E17" s="3"/>
      <c r="F17" s="3"/>
      <c r="G17" s="7"/>
      <c r="H17" s="8"/>
      <c r="I17" s="99"/>
      <c r="J17" s="19"/>
      <c r="K17" s="4"/>
      <c r="L17" s="20"/>
      <c r="M17" s="102"/>
    </row>
    <row r="18" spans="1:13" s="18" customFormat="1" ht="15.75" customHeight="1" x14ac:dyDescent="0.25">
      <c r="B18" s="78"/>
      <c r="C18" s="2"/>
      <c r="D18" s="3"/>
      <c r="E18" s="3"/>
      <c r="F18" s="3"/>
      <c r="G18" s="7"/>
      <c r="H18" s="8"/>
      <c r="I18" s="99"/>
      <c r="J18" s="19"/>
      <c r="K18" s="4"/>
      <c r="L18" s="20"/>
      <c r="M18" s="102"/>
    </row>
    <row r="19" spans="1:13" s="18" customFormat="1" ht="15.75" customHeight="1" x14ac:dyDescent="0.25">
      <c r="B19" s="79"/>
      <c r="C19" s="2"/>
      <c r="D19" s="3"/>
      <c r="E19" s="3"/>
      <c r="F19" s="3"/>
      <c r="G19" s="7"/>
      <c r="H19" s="8"/>
      <c r="I19" s="99"/>
      <c r="J19" s="19"/>
      <c r="K19" s="4"/>
      <c r="L19" s="20"/>
      <c r="M19" s="102"/>
    </row>
    <row r="20" spans="1:13" s="18" customFormat="1" ht="30.75" customHeight="1" thickBot="1" x14ac:dyDescent="0.3">
      <c r="B20" s="80"/>
      <c r="C20" s="81"/>
      <c r="D20" s="82" t="s">
        <v>1</v>
      </c>
      <c r="E20" s="82"/>
      <c r="F20" s="83"/>
      <c r="G20" s="84">
        <f>SUM(G6:G19)</f>
        <v>0</v>
      </c>
      <c r="H20" s="96">
        <f>SUM(H6:H19)</f>
        <v>0</v>
      </c>
      <c r="I20" s="100"/>
      <c r="J20" s="85">
        <f>SUM(J6:J19)</f>
        <v>0</v>
      </c>
      <c r="K20" s="86"/>
      <c r="L20" s="87">
        <f>SUM(L6:L19)</f>
        <v>0</v>
      </c>
      <c r="M20" s="103">
        <f>SUM(M6:M19)</f>
        <v>0</v>
      </c>
    </row>
    <row r="21" spans="1:13" ht="16.5" customHeight="1" x14ac:dyDescent="0.25">
      <c r="D21" s="21"/>
      <c r="E21" s="21"/>
      <c r="F21" s="21"/>
      <c r="G21" s="18"/>
      <c r="H21" s="22" t="s">
        <v>29</v>
      </c>
      <c r="I21" s="23"/>
      <c r="J21" s="22" t="s">
        <v>20</v>
      </c>
      <c r="K21" s="22"/>
      <c r="L21" s="22" t="s">
        <v>21</v>
      </c>
      <c r="M21" s="24" t="s">
        <v>22</v>
      </c>
    </row>
    <row r="22" spans="1:13" ht="33.75" customHeight="1" x14ac:dyDescent="0.25">
      <c r="D22" s="21"/>
      <c r="E22" s="21"/>
      <c r="F22" s="21"/>
      <c r="G22" s="18"/>
      <c r="H22" s="36"/>
      <c r="I22" s="23"/>
      <c r="J22" s="37"/>
      <c r="K22" s="22"/>
      <c r="L22" s="37"/>
      <c r="M22" s="37"/>
    </row>
    <row r="23" spans="1:13" ht="15.75" thickBot="1" x14ac:dyDescent="0.3"/>
    <row r="24" spans="1:13" ht="24" customHeight="1" x14ac:dyDescent="0.25">
      <c r="D24" s="61" t="s">
        <v>23</v>
      </c>
      <c r="E24" s="62"/>
      <c r="F24" s="62"/>
      <c r="G24" s="63"/>
      <c r="J24" s="74"/>
      <c r="K24" s="74"/>
      <c r="L24" s="74"/>
      <c r="M24" s="74"/>
    </row>
    <row r="25" spans="1:13" s="17" customFormat="1" ht="24" customHeight="1" x14ac:dyDescent="0.25">
      <c r="A25" s="14"/>
      <c r="B25" s="15"/>
      <c r="C25" s="14"/>
      <c r="D25" s="59" t="s">
        <v>3</v>
      </c>
      <c r="E25" s="60"/>
      <c r="F25" s="60"/>
      <c r="G25" s="28">
        <f>H20</f>
        <v>0</v>
      </c>
      <c r="H25" s="58" t="s">
        <v>10</v>
      </c>
      <c r="I25" s="58"/>
      <c r="J25" s="51"/>
      <c r="K25" s="51"/>
      <c r="L25" s="51"/>
      <c r="M25" s="51"/>
    </row>
    <row r="26" spans="1:13" s="17" customFormat="1" ht="24" customHeight="1" x14ac:dyDescent="0.25">
      <c r="A26" s="14"/>
      <c r="B26" s="15"/>
      <c r="C26" s="14"/>
      <c r="D26" s="59" t="s">
        <v>30</v>
      </c>
      <c r="E26" s="60"/>
      <c r="F26" s="60"/>
      <c r="G26" s="29">
        <v>0</v>
      </c>
      <c r="H26" s="35"/>
      <c r="I26" s="15"/>
      <c r="J26" s="58"/>
      <c r="K26" s="58"/>
      <c r="L26" s="58"/>
      <c r="M26" s="58"/>
    </row>
    <row r="27" spans="1:13" s="17" customFormat="1" ht="24" customHeight="1" x14ac:dyDescent="0.25">
      <c r="A27" s="14"/>
      <c r="B27" s="15"/>
      <c r="C27" s="14"/>
      <c r="D27" s="59" t="s">
        <v>5</v>
      </c>
      <c r="E27" s="60"/>
      <c r="F27" s="60"/>
      <c r="G27" s="30">
        <f>1-G26</f>
        <v>1</v>
      </c>
      <c r="H27" s="25" t="s">
        <v>6</v>
      </c>
      <c r="I27" s="15"/>
      <c r="J27" s="51"/>
      <c r="K27" s="51"/>
      <c r="L27" s="51"/>
      <c r="M27" s="51"/>
    </row>
    <row r="28" spans="1:13" s="17" customFormat="1" ht="24" customHeight="1" x14ac:dyDescent="0.25">
      <c r="A28" s="14"/>
      <c r="B28" s="15"/>
      <c r="C28" s="14"/>
      <c r="D28" s="59" t="s">
        <v>33</v>
      </c>
      <c r="E28" s="60"/>
      <c r="F28" s="60"/>
      <c r="G28" s="31">
        <f>SUMIFS(H6:H19,C6:C19,Foglio1!A3)</f>
        <v>0</v>
      </c>
      <c r="H28" s="26"/>
      <c r="I28" s="15"/>
      <c r="J28" s="51"/>
      <c r="K28" s="51"/>
      <c r="L28" s="51"/>
      <c r="M28" s="51"/>
    </row>
    <row r="29" spans="1:13" s="17" customFormat="1" ht="24" customHeight="1" x14ac:dyDescent="0.25">
      <c r="A29" s="14"/>
      <c r="B29" s="15"/>
      <c r="C29" s="14"/>
      <c r="D29" s="59" t="s">
        <v>32</v>
      </c>
      <c r="E29" s="60"/>
      <c r="F29" s="60"/>
      <c r="G29" s="34" t="e">
        <f>G28/G25</f>
        <v>#DIV/0!</v>
      </c>
      <c r="H29" s="26" t="s">
        <v>31</v>
      </c>
      <c r="I29" s="15"/>
      <c r="J29" s="51"/>
      <c r="K29" s="51"/>
      <c r="L29" s="51"/>
      <c r="M29" s="51"/>
    </row>
    <row r="30" spans="1:13" s="17" customFormat="1" ht="24" customHeight="1" x14ac:dyDescent="0.25">
      <c r="A30" s="14"/>
      <c r="B30" s="15"/>
      <c r="C30" s="14"/>
      <c r="D30" s="59" t="s">
        <v>34</v>
      </c>
      <c r="E30" s="60"/>
      <c r="F30" s="60"/>
      <c r="G30" s="32">
        <f>SUMIFS(H6:H19,C6:C19,Foglio1!A4)</f>
        <v>0</v>
      </c>
      <c r="H30" s="26" t="s">
        <v>35</v>
      </c>
      <c r="I30" s="15"/>
      <c r="J30" s="51"/>
      <c r="K30" s="51"/>
      <c r="L30" s="51"/>
      <c r="M30" s="51"/>
    </row>
    <row r="31" spans="1:13" s="17" customFormat="1" ht="39" customHeight="1" x14ac:dyDescent="0.25">
      <c r="A31" s="14"/>
      <c r="B31" s="15"/>
      <c r="C31" s="14"/>
      <c r="D31" s="59" t="s">
        <v>4</v>
      </c>
      <c r="E31" s="60"/>
      <c r="F31" s="60"/>
      <c r="G31" s="32">
        <f>G25*G27</f>
        <v>0</v>
      </c>
      <c r="H31" s="58"/>
      <c r="I31" s="58"/>
      <c r="J31" s="58"/>
      <c r="K31" s="58"/>
      <c r="L31" s="58"/>
      <c r="M31" s="58"/>
    </row>
    <row r="32" spans="1:13" s="17" customFormat="1" ht="15.75" customHeight="1" x14ac:dyDescent="0.25">
      <c r="A32" s="14"/>
      <c r="B32" s="15"/>
      <c r="C32" s="14"/>
      <c r="D32" s="59"/>
      <c r="E32" s="60"/>
      <c r="F32" s="60"/>
      <c r="G32" s="32"/>
      <c r="H32" s="27"/>
      <c r="I32" s="27"/>
      <c r="J32" s="27"/>
      <c r="K32" s="27"/>
      <c r="L32" s="27"/>
      <c r="M32" s="27"/>
    </row>
    <row r="33" spans="1:13" s="17" customFormat="1" ht="15.75" customHeight="1" x14ac:dyDescent="0.25">
      <c r="A33" s="14"/>
      <c r="B33" s="15"/>
      <c r="C33" s="14"/>
      <c r="D33" s="64" t="s">
        <v>52</v>
      </c>
      <c r="E33" s="65"/>
      <c r="F33" s="65"/>
      <c r="G33" s="66"/>
      <c r="H33" s="51"/>
      <c r="I33" s="51"/>
      <c r="J33" s="51"/>
      <c r="K33" s="51"/>
      <c r="L33" s="51"/>
      <c r="M33" s="51"/>
    </row>
    <row r="34" spans="1:13" s="17" customFormat="1" ht="24.75" customHeight="1" thickBot="1" x14ac:dyDescent="0.3">
      <c r="A34" s="14"/>
      <c r="B34" s="15"/>
      <c r="C34" s="14"/>
      <c r="D34" s="67" t="s">
        <v>24</v>
      </c>
      <c r="E34" s="68"/>
      <c r="F34" s="68"/>
      <c r="G34" s="33">
        <f>IF(D34=Foglio1!F2,
IF('Piano econ. dettaglio'!G31&gt;30000,
30000,'Piano econ. dettaglio'!G31),
IF(D34=Foglio1!F3,
IF('Piano econ. dettaglio'!G31&gt;70000,
70000,'Piano econ. dettaglio'!G31),
IF(D34=Foglio1!F4,
IF('Piano econ. dettaglio'!G31&gt;100000,100000,'Piano econ. dettaglio'!G31),
IF(D34=Foglio1!F5,IF('Piano econ. dettaglio'!G31&gt;150000,150000,'Piano econ. dettaglio'!G31)))))</f>
        <v>0</v>
      </c>
      <c r="H34" s="69" t="s">
        <v>51</v>
      </c>
      <c r="I34" s="70"/>
      <c r="J34" s="70"/>
      <c r="K34" s="70"/>
      <c r="L34" s="70"/>
      <c r="M34" s="70"/>
    </row>
    <row r="37" spans="1:13" ht="18.75" x14ac:dyDescent="0.25">
      <c r="C37" s="55" t="s">
        <v>37</v>
      </c>
      <c r="D37" s="56"/>
      <c r="E37" s="56"/>
      <c r="F37" s="56"/>
      <c r="G37" s="57"/>
    </row>
    <row r="38" spans="1:13" x14ac:dyDescent="0.25">
      <c r="C38" s="38" t="s">
        <v>38</v>
      </c>
      <c r="D38" s="39" t="e">
        <f>20*M20/H20</f>
        <v>#DIV/0!</v>
      </c>
      <c r="E38" s="75"/>
      <c r="F38" s="76"/>
      <c r="G38" s="77"/>
    </row>
    <row r="39" spans="1:13" x14ac:dyDescent="0.25">
      <c r="C39" s="38" t="s">
        <v>39</v>
      </c>
      <c r="D39" s="39"/>
      <c r="E39" s="75"/>
      <c r="F39" s="76"/>
      <c r="G39" s="77"/>
    </row>
    <row r="40" spans="1:13" ht="30" x14ac:dyDescent="0.25">
      <c r="C40" s="38" t="s">
        <v>40</v>
      </c>
      <c r="D40" s="39"/>
      <c r="E40" s="75"/>
      <c r="F40" s="76"/>
      <c r="G40" s="77"/>
    </row>
    <row r="41" spans="1:13" x14ac:dyDescent="0.25">
      <c r="C41" s="38" t="s">
        <v>41</v>
      </c>
      <c r="D41" s="39" t="e">
        <f>10*J20/H20</f>
        <v>#DIV/0!</v>
      </c>
      <c r="E41" s="75"/>
      <c r="F41" s="76"/>
      <c r="G41" s="77"/>
    </row>
    <row r="42" spans="1:13" ht="30" x14ac:dyDescent="0.25">
      <c r="C42" s="38" t="s">
        <v>42</v>
      </c>
      <c r="D42" s="39" t="e">
        <f>10*L20/H20</f>
        <v>#DIV/0!</v>
      </c>
      <c r="E42" s="75"/>
      <c r="F42" s="76"/>
      <c r="G42" s="77"/>
    </row>
    <row r="43" spans="1:13" ht="30" x14ac:dyDescent="0.25">
      <c r="C43" s="38" t="s">
        <v>43</v>
      </c>
      <c r="D43" s="39"/>
      <c r="E43" s="75"/>
      <c r="F43" s="76"/>
      <c r="G43" s="77"/>
    </row>
    <row r="44" spans="1:13" x14ac:dyDescent="0.25">
      <c r="C44" s="38" t="s">
        <v>44</v>
      </c>
      <c r="D44" s="39"/>
      <c r="E44" s="75"/>
      <c r="F44" s="76"/>
      <c r="G44" s="77"/>
    </row>
    <row r="45" spans="1:13" x14ac:dyDescent="0.25">
      <c r="C45" s="40"/>
      <c r="D45" s="41"/>
      <c r="E45" s="75"/>
      <c r="F45" s="76"/>
      <c r="G45" s="77"/>
    </row>
    <row r="46" spans="1:13" x14ac:dyDescent="0.25">
      <c r="C46" s="42" t="s">
        <v>45</v>
      </c>
      <c r="D46" s="41" t="e">
        <f>SUM(D38:D44)</f>
        <v>#DIV/0!</v>
      </c>
      <c r="E46" s="75"/>
      <c r="F46" s="76"/>
      <c r="G46" s="77"/>
    </row>
    <row r="47" spans="1:13" x14ac:dyDescent="0.25">
      <c r="C47" s="88"/>
      <c r="D47" s="89"/>
      <c r="E47" s="90"/>
      <c r="F47" s="90"/>
      <c r="G47" s="90"/>
    </row>
    <row r="48" spans="1:13" x14ac:dyDescent="0.25">
      <c r="C48" s="88"/>
      <c r="D48" s="89"/>
      <c r="E48" s="90"/>
      <c r="F48" s="90"/>
      <c r="G48" s="90"/>
    </row>
    <row r="50" spans="3:10" x14ac:dyDescent="0.25">
      <c r="C50" s="45" t="s">
        <v>47</v>
      </c>
      <c r="D50" s="46"/>
      <c r="E50" s="46"/>
      <c r="F50" s="47"/>
      <c r="G50" s="45"/>
      <c r="H50" s="45" t="s">
        <v>48</v>
      </c>
      <c r="I50" s="48"/>
      <c r="J50" s="48"/>
    </row>
    <row r="51" spans="3:10" x14ac:dyDescent="0.25">
      <c r="C51" s="49"/>
      <c r="D51" s="46"/>
      <c r="E51" s="46"/>
      <c r="F51" s="47"/>
      <c r="G51" s="45"/>
      <c r="H51" s="49"/>
      <c r="I51" s="50"/>
      <c r="J51" s="50"/>
    </row>
  </sheetData>
  <mergeCells count="38">
    <mergeCell ref="E43:G43"/>
    <mergeCell ref="E44:G44"/>
    <mergeCell ref="E45:G45"/>
    <mergeCell ref="E46:G46"/>
    <mergeCell ref="E38:G38"/>
    <mergeCell ref="E39:G39"/>
    <mergeCell ref="E40:G40"/>
    <mergeCell ref="E41:G41"/>
    <mergeCell ref="E42:G42"/>
    <mergeCell ref="H34:M34"/>
    <mergeCell ref="D32:F32"/>
    <mergeCell ref="B2:C2"/>
    <mergeCell ref="B3:C3"/>
    <mergeCell ref="D3:M3"/>
    <mergeCell ref="D2:M2"/>
    <mergeCell ref="J24:M24"/>
    <mergeCell ref="J25:M25"/>
    <mergeCell ref="J26:M26"/>
    <mergeCell ref="J27:M27"/>
    <mergeCell ref="J28:M28"/>
    <mergeCell ref="J29:M29"/>
    <mergeCell ref="J30:M30"/>
    <mergeCell ref="H33:M33"/>
    <mergeCell ref="B1:M1"/>
    <mergeCell ref="C37:G37"/>
    <mergeCell ref="D20:F20"/>
    <mergeCell ref="H25:I25"/>
    <mergeCell ref="D28:F28"/>
    <mergeCell ref="D26:F26"/>
    <mergeCell ref="D25:F25"/>
    <mergeCell ref="D27:F27"/>
    <mergeCell ref="H31:M31"/>
    <mergeCell ref="D31:F31"/>
    <mergeCell ref="D29:F29"/>
    <mergeCell ref="D30:F30"/>
    <mergeCell ref="D24:G24"/>
    <mergeCell ref="D33:G33"/>
    <mergeCell ref="D34:F34"/>
  </mergeCells>
  <phoneticPr fontId="7" type="noConversion"/>
  <conditionalFormatting sqref="G25">
    <cfRule type="cellIs" dxfId="5" priority="2" operator="lessThan">
      <formula>20000</formula>
    </cfRule>
  </conditionalFormatting>
  <conditionalFormatting sqref="G26:G27">
    <cfRule type="cellIs" dxfId="4" priority="1" operator="greaterThan">
      <formula>0.8</formula>
    </cfRule>
  </conditionalFormatting>
  <conditionalFormatting sqref="G29">
    <cfRule type="cellIs" dxfId="3" priority="6" operator="greaterThan">
      <formula>5%</formula>
    </cfRule>
  </conditionalFormatting>
  <conditionalFormatting sqref="G30">
    <cfRule type="cellIs" dxfId="2" priority="3" operator="greaterThan">
      <formula>1500</formula>
    </cfRule>
  </conditionalFormatting>
  <conditionalFormatting sqref="H6:H19">
    <cfRule type="cellIs" dxfId="1" priority="9" operator="greaterThan">
      <formula>G6</formula>
    </cfRule>
  </conditionalFormatting>
  <conditionalFormatting sqref="M6:M19">
    <cfRule type="cellIs" dxfId="0" priority="7" operator="greaterThan">
      <formula>H6</formula>
    </cfRule>
  </conditionalFormatting>
  <printOptions horizontalCentered="1"/>
  <pageMargins left="0.23622047244094491" right="0.23622047244094491" top="0.35433070866141736" bottom="0.35433070866141736" header="0.31496062992125984" footer="0.31496062992125984"/>
  <pageSetup paperSize="8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Foglio1!$A$2:$A$4</xm:f>
          </x14:formula1>
          <xm:sqref>C7:C19</xm:sqref>
        </x14:dataValidation>
        <x14:dataValidation type="list" allowBlank="1" showInputMessage="1" showErrorMessage="1">
          <x14:formula1>
            <xm:f>Foglio1!$C$2:$C$3</xm:f>
          </x14:formula1>
          <xm:sqref>I6:I19 K6:K19</xm:sqref>
        </x14:dataValidation>
        <x14:dataValidation type="list" showInputMessage="1" showErrorMessage="1">
          <x14:formula1>
            <xm:f>Foglio1!$A$2:$A$4</xm:f>
          </x14:formula1>
          <xm:sqref>C6</xm:sqref>
        </x14:dataValidation>
        <x14:dataValidation type="list" allowBlank="1" showInputMessage="1" showErrorMessage="1">
          <x14:formula1>
            <xm:f>Foglio1!$F$2:$F$5</xm:f>
          </x14:formula1>
          <xm:sqref>D34:F34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F1" sqref="F1"/>
    </sheetView>
  </sheetViews>
  <sheetFormatPr defaultRowHeight="15" x14ac:dyDescent="0.25"/>
  <cols>
    <col min="1" max="1" width="77.5703125" bestFit="1" customWidth="1"/>
  </cols>
  <sheetData>
    <row r="1" spans="1:6" x14ac:dyDescent="0.25">
      <c r="F1" t="s">
        <v>36</v>
      </c>
    </row>
    <row r="2" spans="1:6" x14ac:dyDescent="0.25">
      <c r="A2" t="s">
        <v>9</v>
      </c>
      <c r="C2" t="b">
        <v>1</v>
      </c>
      <c r="F2" t="s">
        <v>24</v>
      </c>
    </row>
    <row r="3" spans="1:6" x14ac:dyDescent="0.25">
      <c r="A3" t="s">
        <v>11</v>
      </c>
      <c r="C3" t="b">
        <v>0</v>
      </c>
      <c r="F3" t="s">
        <v>25</v>
      </c>
    </row>
    <row r="4" spans="1:6" x14ac:dyDescent="0.25">
      <c r="A4" t="s">
        <v>8</v>
      </c>
      <c r="F4" t="s">
        <v>26</v>
      </c>
    </row>
    <row r="5" spans="1:6" x14ac:dyDescent="0.25">
      <c r="F5" t="s">
        <v>27</v>
      </c>
    </row>
    <row r="7" spans="1:6" x14ac:dyDescent="0.25">
      <c r="A7" s="1"/>
    </row>
    <row r="8" spans="1:6" x14ac:dyDescent="0.25">
      <c r="A8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Piano econ. dettaglio</vt:lpstr>
      <vt:lpstr>Foglio1</vt:lpstr>
      <vt:lpstr>'Piano econ. dettaglio'!Area_stampa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Mattia Garzia</cp:lastModifiedBy>
  <cp:lastPrinted>2024-02-14T14:29:18Z</cp:lastPrinted>
  <dcterms:created xsi:type="dcterms:W3CDTF">2017-05-23T13:44:40Z</dcterms:created>
  <dcterms:modified xsi:type="dcterms:W3CDTF">2024-04-12T08:12:48Z</dcterms:modified>
</cp:coreProperties>
</file>